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01180aretino\Desktop\Desktop\RELAZIONE ANNUALE\ANNO 2020\"/>
    </mc:Choice>
  </mc:AlternateContent>
  <bookViews>
    <workbookView xWindow="0" yWindow="0" windowWidth="28800" windowHeight="13620" tabRatio="880" activeTab="3"/>
  </bookViews>
  <sheets>
    <sheet name="1- veterinari" sheetId="1" r:id="rId1"/>
    <sheet name="2- Riep. Pers" sheetId="2" r:id="rId2"/>
    <sheet name="3- Anagrafe" sheetId="3" r:id="rId3"/>
    <sheet name="4- Operaz. BDN" sheetId="4" r:id="rId4"/>
    <sheet name="5- Tip. bovini" sheetId="5" r:id="rId5"/>
    <sheet name="6- Avicuniculi" sheetId="6" r:id="rId6"/>
    <sheet name="7- mod 4" sheetId="7" r:id="rId7"/>
    <sheet name="8- Introduzioni" sheetId="8" r:id="rId8"/>
    <sheet name="9- Agalassia_1" sheetId="9" r:id="rId9"/>
    <sheet name="10- Scrapie" sheetId="10" r:id="rId10"/>
    <sheet name="11- TSE" sheetId="11" r:id="rId11"/>
    <sheet name="12- Vaccinazione BT" sheetId="12" r:id="rId12"/>
    <sheet name="13- Sentinella BT" sheetId="13" r:id="rId13"/>
    <sheet name="14- Arterite equina" sheetId="14" r:id="rId14"/>
    <sheet name="15- Api" sheetId="15" r:id="rId15"/>
    <sheet name="16- Vigilanza" sheetId="16" r:id="rId16"/>
    <sheet name="17- Zoonosi" sheetId="17" r:id="rId17"/>
    <sheet name="18- Cani morsicatori" sheetId="18" r:id="rId18"/>
  </sheets>
  <definedNames>
    <definedName name="_xlnm._FilterDatabase" localSheetId="12">'13- Sentinella BT'!$A$7:$G$20</definedName>
  </definedNames>
  <calcPr calcId="162913"/>
</workbook>
</file>

<file path=xl/calcChain.xml><?xml version="1.0" encoding="utf-8"?>
<calcChain xmlns="http://schemas.openxmlformats.org/spreadsheetml/2006/main">
  <c r="C13" i="16" l="1"/>
  <c r="D13" i="16"/>
  <c r="E13" i="16"/>
  <c r="B13" i="16"/>
  <c r="Z13" i="6" l="1"/>
  <c r="AA13" i="6"/>
  <c r="G13" i="6"/>
  <c r="G22" i="13" l="1"/>
  <c r="F22" i="13"/>
  <c r="E40" i="12" l="1"/>
  <c r="D40" i="12"/>
  <c r="E42" i="12" l="1"/>
  <c r="F40" i="12"/>
  <c r="F42" i="12" s="1"/>
  <c r="G40" i="12"/>
  <c r="G42" i="12" s="1"/>
  <c r="H40" i="12"/>
  <c r="H42" i="12" s="1"/>
  <c r="I40" i="12"/>
  <c r="I42" i="12" s="1"/>
  <c r="J40" i="12"/>
  <c r="J42" i="12" s="1"/>
  <c r="E24" i="12"/>
  <c r="E26" i="12" s="1"/>
  <c r="F24" i="12"/>
  <c r="F26" i="12" s="1"/>
  <c r="G24" i="12"/>
  <c r="G26" i="12" s="1"/>
  <c r="H24" i="12"/>
  <c r="H26" i="12" s="1"/>
  <c r="I24" i="12"/>
  <c r="I26" i="12" s="1"/>
  <c r="J24" i="12"/>
  <c r="J26" i="12" s="1"/>
  <c r="C13" i="5" l="1"/>
  <c r="D13" i="5"/>
  <c r="E13" i="5"/>
  <c r="F13" i="5"/>
  <c r="G13" i="5"/>
  <c r="H13" i="5"/>
  <c r="I13" i="5"/>
  <c r="J13" i="5"/>
  <c r="B13" i="5"/>
  <c r="D40" i="3" l="1"/>
  <c r="E40" i="3"/>
  <c r="F40" i="3"/>
  <c r="G40" i="3"/>
  <c r="H40" i="3"/>
  <c r="I40" i="3"/>
  <c r="J40" i="3"/>
  <c r="K40" i="3"/>
  <c r="L40" i="3"/>
  <c r="M40" i="3"/>
  <c r="C40" i="3"/>
  <c r="C10" i="14" l="1"/>
  <c r="H187" i="12"/>
  <c r="G187" i="12"/>
  <c r="F187" i="12"/>
  <c r="E187" i="12"/>
  <c r="D187" i="12"/>
  <c r="H186" i="12"/>
  <c r="G186" i="12"/>
  <c r="F186" i="12"/>
  <c r="E186" i="12"/>
  <c r="D186" i="12"/>
  <c r="H185" i="12"/>
  <c r="G185" i="12"/>
  <c r="F185" i="12"/>
  <c r="E185" i="12"/>
  <c r="D185" i="12"/>
  <c r="H183" i="12"/>
  <c r="G183" i="12"/>
  <c r="F183" i="12"/>
  <c r="E183" i="12"/>
  <c r="D183" i="12"/>
  <c r="H137" i="12"/>
  <c r="G137" i="12"/>
  <c r="H136" i="12"/>
  <c r="G136" i="12"/>
  <c r="F136" i="12"/>
  <c r="E136" i="12"/>
  <c r="D136" i="12"/>
  <c r="H134" i="12"/>
  <c r="G134" i="12"/>
  <c r="F134" i="12"/>
  <c r="E134" i="12"/>
  <c r="D134" i="12"/>
  <c r="H92" i="12"/>
  <c r="G92" i="12"/>
  <c r="F92" i="12"/>
  <c r="H91" i="12"/>
  <c r="G91" i="12"/>
  <c r="F91" i="12"/>
  <c r="D91" i="12"/>
  <c r="H90" i="12"/>
  <c r="G90" i="12"/>
  <c r="F90" i="12"/>
  <c r="E90" i="12"/>
  <c r="D90" i="12"/>
  <c r="J88" i="12"/>
  <c r="I88" i="12"/>
  <c r="H88" i="12"/>
  <c r="G88" i="12"/>
  <c r="F88" i="12"/>
  <c r="E88" i="12"/>
  <c r="D88" i="12"/>
  <c r="D42" i="12"/>
  <c r="D24" i="12"/>
  <c r="D26" i="12" s="1"/>
</calcChain>
</file>

<file path=xl/sharedStrings.xml><?xml version="1.0" encoding="utf-8"?>
<sst xmlns="http://schemas.openxmlformats.org/spreadsheetml/2006/main" count="958" uniqueCount="381">
  <si>
    <t>Scheda 1a</t>
  </si>
  <si>
    <t>VETERINARI SANITA' ANIMALE - AREA A</t>
  </si>
  <si>
    <t>distretto</t>
  </si>
  <si>
    <t>qualifica*</t>
  </si>
  <si>
    <t>cognome</t>
  </si>
  <si>
    <t>nome</t>
  </si>
  <si>
    <t>anno nascita</t>
  </si>
  <si>
    <t>comune residenza</t>
  </si>
  <si>
    <t>attività **</t>
  </si>
  <si>
    <t>comune di assegnazione</t>
  </si>
  <si>
    <t>tel uff.</t>
  </si>
  <si>
    <t>cell.servizio</t>
  </si>
  <si>
    <t>email</t>
  </si>
  <si>
    <t>CARBONIA</t>
  </si>
  <si>
    <t>Dirigente Veterinario</t>
  </si>
  <si>
    <t>DI CAMPO</t>
  </si>
  <si>
    <t>CARBONIA          PORTOSCUSO</t>
  </si>
  <si>
    <t>0781/6683912</t>
  </si>
  <si>
    <t>franco.contu@atssardegna.it</t>
  </si>
  <si>
    <t>Veterinario convenzionato Medicina Specialistica</t>
  </si>
  <si>
    <t>MONSERRATO</t>
  </si>
  <si>
    <t>francesca.ielo@atssardegna.it</t>
  </si>
  <si>
    <t>PILO</t>
  </si>
  <si>
    <t>CARLO EMANUELE</t>
  </si>
  <si>
    <t>SANTADI</t>
  </si>
  <si>
    <t>/</t>
  </si>
  <si>
    <t>carloemanuele@atssardegna.it</t>
  </si>
  <si>
    <t>IMPERA      ELSA</t>
  </si>
  <si>
    <t>GIBA MAAINAS PISCINAS S.A.ARRESI NUXIS</t>
  </si>
  <si>
    <t>0781/964265</t>
  </si>
  <si>
    <t>elsa.impera@atssardegna.it</t>
  </si>
  <si>
    <t>ORTU           ALBERTO</t>
  </si>
  <si>
    <t>NARCAO PERDAXIUS VILLAPERUCCIO</t>
  </si>
  <si>
    <t>0781/6683908</t>
  </si>
  <si>
    <t>alberto.ortu@atssardegna.it</t>
  </si>
  <si>
    <t>PIAZZA</t>
  </si>
  <si>
    <t>CARLA</t>
  </si>
  <si>
    <t>CARLOFORTE</t>
  </si>
  <si>
    <t>S.ANTIOCO /CALASETTA/CARLOFORTE</t>
  </si>
  <si>
    <t>0781/83591</t>
  </si>
  <si>
    <t>carla.piazza@atssardegna.it</t>
  </si>
  <si>
    <t>Scheda 1b</t>
  </si>
  <si>
    <t>IGLESIAS</t>
  </si>
  <si>
    <t>FALCONI     CATERINA</t>
  </si>
  <si>
    <t>CAGLIARI</t>
  </si>
  <si>
    <t>VILLAMASSARGIA</t>
  </si>
  <si>
    <t>0781/759044</t>
  </si>
  <si>
    <t>c.falconi@atssardegna.it</t>
  </si>
  <si>
    <t>MAXIA        MARCELLA</t>
  </si>
  <si>
    <t>DOMUSNOVAS          MUSEI</t>
  </si>
  <si>
    <t>0781/72120</t>
  </si>
  <si>
    <t>marcella.maxia@atssardegna.it</t>
  </si>
  <si>
    <t>MURA         CORRADO</t>
  </si>
  <si>
    <t>BUGGERRU</t>
  </si>
  <si>
    <t>FLUMINIMAGGIORE   BUGGERRU</t>
  </si>
  <si>
    <t>0781/582041</t>
  </si>
  <si>
    <t>corrado.mura@atssardegna.it</t>
  </si>
  <si>
    <t>PAOLUCCI  PIERO</t>
  </si>
  <si>
    <t>DOMUSNOVAS</t>
  </si>
  <si>
    <t>IGLESIAS GONNESA</t>
  </si>
  <si>
    <t>0781/3922945</t>
  </si>
  <si>
    <t>piero.paolucci@atssardegna.it</t>
  </si>
  <si>
    <t>Referente Servizio  Sanità Animale ASSL Carbonia</t>
  </si>
  <si>
    <t>SAIU             GIORGIO</t>
  </si>
  <si>
    <t>AMBITO AMMINISTRATIVO COMUNI  AREA CARBONIA</t>
  </si>
  <si>
    <t>0781/6683907</t>
  </si>
  <si>
    <t>giorgio.saiu@atssardegna.it</t>
  </si>
  <si>
    <t>SCHIRRU</t>
  </si>
  <si>
    <t>FABIO</t>
  </si>
  <si>
    <t>QUARTU S. ELENA</t>
  </si>
  <si>
    <t>0781/6683942</t>
  </si>
  <si>
    <t>fabio.schirru@atssardegna.it</t>
  </si>
  <si>
    <t>SIRIGU        MASSIMILIANO</t>
  </si>
  <si>
    <t>0706/73</t>
  </si>
  <si>
    <t>ORROLI</t>
  </si>
  <si>
    <t>0781/3922942</t>
  </si>
  <si>
    <t>massimiliano.sirigu@atssardegna.it</t>
  </si>
  <si>
    <t>*QUALIFICA:</t>
  </si>
  <si>
    <t>Dirigente I e Il livello, Dir. Tempo determ., Libero professionista (med. Spec.conv.)</t>
  </si>
  <si>
    <t>**ATTIVITA':</t>
  </si>
  <si>
    <t>attività di campo; incarichi speciali</t>
  </si>
  <si>
    <t>Scheda 2</t>
  </si>
  <si>
    <t>RIEPILOGO PERSONALE IN SERVIZIO</t>
  </si>
  <si>
    <t>ASSL</t>
  </si>
  <si>
    <t>VETERINARI</t>
  </si>
  <si>
    <t>ALTRO PERSONALE</t>
  </si>
  <si>
    <t>DISTRETTO</t>
  </si>
  <si>
    <t>DIRIGENTE II</t>
  </si>
  <si>
    <t>DIRIGENTE I</t>
  </si>
  <si>
    <t>TOTALE AREA “A”</t>
  </si>
  <si>
    <t>DIR. TEMPO DETERMINATO</t>
  </si>
  <si>
    <t>LIB. PROF. (MED. SPEC. CONV.)</t>
  </si>
  <si>
    <t>COLLABORATORI AMMIN.</t>
  </si>
  <si>
    <t>ASSISTENTI AMMIN.</t>
  </si>
  <si>
    <t>COADIUTORI AMMIN.</t>
  </si>
  <si>
    <t>AGENTI TECNICI (AUSIL.)</t>
  </si>
  <si>
    <t>OPERATORE TECNICO IV LIV</t>
  </si>
  <si>
    <t>1 IN PRESTITO ASSL CAGLIARI</t>
  </si>
  <si>
    <t>Scheda 3a</t>
  </si>
  <si>
    <t>COMUNE</t>
  </si>
  <si>
    <t>BOVINI</t>
  </si>
  <si>
    <t>OVINI</t>
  </si>
  <si>
    <t>CAPRINI</t>
  </si>
  <si>
    <t>OVICAPRINI</t>
  </si>
  <si>
    <t>SUINI</t>
  </si>
  <si>
    <t>EQUINI</t>
  </si>
  <si>
    <t>N°Az.</t>
  </si>
  <si>
    <t>N°Capi</t>
  </si>
  <si>
    <t>N° Az.</t>
  </si>
  <si>
    <t>N° Capi</t>
  </si>
  <si>
    <t>DATI NON ELABORATI DALLA BDN</t>
  </si>
  <si>
    <t>PORTOSCUSO</t>
  </si>
  <si>
    <t>SANT'ANTIOCO</t>
  </si>
  <si>
    <t>CALASETTA</t>
  </si>
  <si>
    <t>SAN GIOVANNI SUERGIU</t>
  </si>
  <si>
    <t>TRATALIAS</t>
  </si>
  <si>
    <t>NARCAO</t>
  </si>
  <si>
    <t>PERDAXIUS</t>
  </si>
  <si>
    <t>VILLAPERUCCIO</t>
  </si>
  <si>
    <t>GIBA</t>
  </si>
  <si>
    <t>MASAINAS</t>
  </si>
  <si>
    <t>SANT'ANNA ARRESI</t>
  </si>
  <si>
    <t>PISCINAS</t>
  </si>
  <si>
    <t>NUXIS</t>
  </si>
  <si>
    <t>Scheda 3b</t>
  </si>
  <si>
    <t>GONNESA</t>
  </si>
  <si>
    <t>FLUMINIMAGGIORE</t>
  </si>
  <si>
    <t>MUSEI</t>
  </si>
  <si>
    <t>VILLMASSARGIA</t>
  </si>
  <si>
    <t>TOTALE</t>
  </si>
  <si>
    <t>Scheda 4</t>
  </si>
  <si>
    <t>ANAGRAFE</t>
  </si>
  <si>
    <t>N° Totale Operazioni</t>
  </si>
  <si>
    <t>N° Passaporti</t>
  </si>
  <si>
    <t>N° Controlli Registri</t>
  </si>
  <si>
    <t>N° Vidimazioni Nuovi Registri</t>
  </si>
  <si>
    <t>Attività B.D.L.</t>
  </si>
  <si>
    <t>*  dal 01/05/2015 i passaporti non sono piu obbligatori</t>
  </si>
  <si>
    <t>Scheda 5</t>
  </si>
  <si>
    <t>TOTALE GENERALE</t>
  </si>
  <si>
    <t>CARNE</t>
  </si>
  <si>
    <t>LATTE</t>
  </si>
  <si>
    <t>TOTALE (CARNE + LATTE)</t>
  </si>
  <si>
    <t>AZIENDE</t>
  </si>
  <si>
    <t>ALLEVAMENTI</t>
  </si>
  <si>
    <t>CAPI</t>
  </si>
  <si>
    <t>TOTALI</t>
  </si>
  <si>
    <t>Scheda 6</t>
  </si>
  <si>
    <t>AVICUNICOLI</t>
  </si>
  <si>
    <t>Distretto</t>
  </si>
  <si>
    <t>lncub</t>
  </si>
  <si>
    <t>Svezz</t>
  </si>
  <si>
    <t>Polli riproduttori</t>
  </si>
  <si>
    <t>Ovaiole</t>
  </si>
  <si>
    <t>Broilers</t>
  </si>
  <si>
    <t>Tacchini</t>
  </si>
  <si>
    <t>Ratiti</t>
  </si>
  <si>
    <t>Faraone</t>
  </si>
  <si>
    <t>Pernici</t>
  </si>
  <si>
    <t>Quaglie</t>
  </si>
  <si>
    <t>Anatre</t>
  </si>
  <si>
    <t>Oche</t>
  </si>
  <si>
    <t>Rurali</t>
  </si>
  <si>
    <t>Conigli</t>
  </si>
  <si>
    <t>Altro</t>
  </si>
  <si>
    <t>Az.</t>
  </si>
  <si>
    <t>Capi</t>
  </si>
  <si>
    <t>totale</t>
  </si>
  <si>
    <t>Scheda 7</t>
  </si>
  <si>
    <t>MOVIMENTAZIONI</t>
  </si>
  <si>
    <t>ASSL CARBONIA</t>
  </si>
  <si>
    <t>VITA</t>
  </si>
  <si>
    <t>MACELLO</t>
  </si>
  <si>
    <t>INTRA REG.</t>
  </si>
  <si>
    <t>EXTRA REG.</t>
  </si>
  <si>
    <t>N.</t>
  </si>
  <si>
    <t>Scheda 8</t>
  </si>
  <si>
    <t>Introduzioni di animali da vita</t>
  </si>
  <si>
    <t>Regione o Stato di provenienza</t>
  </si>
  <si>
    <t>bovini</t>
  </si>
  <si>
    <t>ovini</t>
  </si>
  <si>
    <t>caprini</t>
  </si>
  <si>
    <t>suini</t>
  </si>
  <si>
    <t>partite</t>
  </si>
  <si>
    <t>capi</t>
  </si>
  <si>
    <t>PIEMONTE</t>
  </si>
  <si>
    <t>Scheda 9</t>
  </si>
  <si>
    <t>AGALASSIA CONTAGIOSA DEGLI OVINI</t>
  </si>
  <si>
    <t>Comune</t>
  </si>
  <si>
    <t>Località</t>
  </si>
  <si>
    <t>Codice Aziendale</t>
  </si>
  <si>
    <t>Proprietario</t>
  </si>
  <si>
    <t>SPECIE</t>
  </si>
  <si>
    <t>Animali presenti</t>
  </si>
  <si>
    <t>Animali ammalati</t>
  </si>
  <si>
    <t>Animali morti</t>
  </si>
  <si>
    <t>Animali guariti</t>
  </si>
  <si>
    <t>Data inizio focolaio</t>
  </si>
  <si>
    <t>Data estinzione focolaio</t>
  </si>
  <si>
    <t>Scheda 10</t>
  </si>
  <si>
    <t>FOCOLAI SCRAPIE ANNO CONSIDERATO</t>
  </si>
  <si>
    <t>RAG. SOCIALE</t>
  </si>
  <si>
    <t>COD. AZIENDALE</t>
  </si>
  <si>
    <t>DATA SOSPETTO</t>
  </si>
  <si>
    <t>DATA CONFERMA</t>
  </si>
  <si>
    <t>DATA ABBATTIMENTO</t>
  </si>
  <si>
    <t>CAPI PRESENTI</t>
  </si>
  <si>
    <t>CAPI ABBATTUTI</t>
  </si>
  <si>
    <t>FOCOLAI SCRAPIE RESIDUI ANNO PRECEDENTE</t>
  </si>
  <si>
    <t>C.F.</t>
  </si>
  <si>
    <t>Scheda 11</t>
  </si>
  <si>
    <t>TSE ATTIVITÀ DI CONTROLLO IN AZIENDA E CAMPIONAMENTI DI MIDOLLO</t>
  </si>
  <si>
    <t>N° CONTROLLI</t>
  </si>
  <si>
    <t>N° CAMPIONI</t>
  </si>
  <si>
    <t>Scheda 12a</t>
  </si>
  <si>
    <t>VACCINAZIONI BT</t>
  </si>
  <si>
    <t>Specie</t>
  </si>
  <si>
    <t>n°  allevamenti</t>
  </si>
  <si>
    <t>Capi vaccinati BTV 1 spento</t>
  </si>
  <si>
    <t>Capi vaccinati BTV 4 spento</t>
  </si>
  <si>
    <t>Capi vaccinati BTV 1-4 spento</t>
  </si>
  <si>
    <t>1° intervento</t>
  </si>
  <si>
    <t>2° intervento</t>
  </si>
  <si>
    <t>TOTALE OVINI</t>
  </si>
  <si>
    <t>TOTALE CAPRINI</t>
  </si>
  <si>
    <t>TOTALE BOVINI</t>
  </si>
  <si>
    <t>Scheda 12b</t>
  </si>
  <si>
    <t>n. allevamenti</t>
  </si>
  <si>
    <t>Scheda 12c</t>
  </si>
  <si>
    <t>Muravera</t>
  </si>
  <si>
    <t>ARMUNGIA</t>
  </si>
  <si>
    <t>BALLAO</t>
  </si>
  <si>
    <t>CASTIADAS</t>
  </si>
  <si>
    <t>ESCALAPLANO</t>
  </si>
  <si>
    <t>MURAVERA</t>
  </si>
  <si>
    <t>SAN NICOLO' GERREI</t>
  </si>
  <si>
    <t>SAN VITO</t>
  </si>
  <si>
    <t>SILIUS</t>
  </si>
  <si>
    <t>VILLAPUTZU</t>
  </si>
  <si>
    <t>VILLASALTO</t>
  </si>
  <si>
    <t>Scheda 12d</t>
  </si>
  <si>
    <t>Senorbì</t>
  </si>
  <si>
    <t>BARRALI</t>
  </si>
  <si>
    <t>GESICO</t>
  </si>
  <si>
    <t>GONI</t>
  </si>
  <si>
    <t>GUAMAGGIORE</t>
  </si>
  <si>
    <t>GUASILA</t>
  </si>
  <si>
    <t>MANDAS</t>
  </si>
  <si>
    <t>ORTACESUS</t>
  </si>
  <si>
    <t>PIMENTEL</t>
  </si>
  <si>
    <t>SAMATZAI</t>
  </si>
  <si>
    <t>SAN BASILIO</t>
  </si>
  <si>
    <t>SANT'ANDREA FRIUS</t>
  </si>
  <si>
    <t>SELEGAS</t>
  </si>
  <si>
    <t>SENORBI'</t>
  </si>
  <si>
    <t>SIURGUS DONIGALA</t>
  </si>
  <si>
    <t>SUELLI</t>
  </si>
  <si>
    <t>Scheda 12e</t>
  </si>
  <si>
    <t>Isili</t>
  </si>
  <si>
    <t>ESCOLCA</t>
  </si>
  <si>
    <t>ESTERZILI</t>
  </si>
  <si>
    <t>GERGEI</t>
  </si>
  <si>
    <t>ISILI</t>
  </si>
  <si>
    <t>NURAGUS</t>
  </si>
  <si>
    <t>NURALLAO</t>
  </si>
  <si>
    <t>NURRI</t>
  </si>
  <si>
    <t>SADALI</t>
  </si>
  <si>
    <t>SERRI</t>
  </si>
  <si>
    <t>SEULO</t>
  </si>
  <si>
    <t>VILLANOVATULO</t>
  </si>
  <si>
    <t>Scheda 13</t>
  </si>
  <si>
    <t>SENTINELLE BT</t>
  </si>
  <si>
    <t>Cella</t>
  </si>
  <si>
    <t>Azienda Sentinella</t>
  </si>
  <si>
    <t>Tot. bovini controllati</t>
  </si>
  <si>
    <t>Tot. ovi-caprini controllati</t>
  </si>
  <si>
    <t>L.M.</t>
  </si>
  <si>
    <t>S. G. SUERGIU</t>
  </si>
  <si>
    <t>L.A.</t>
  </si>
  <si>
    <t>S.A. ARRESI</t>
  </si>
  <si>
    <t>C.M.</t>
  </si>
  <si>
    <t>P.A.</t>
  </si>
  <si>
    <t>D.A.</t>
  </si>
  <si>
    <t>L.B.</t>
  </si>
  <si>
    <t>B.F.</t>
  </si>
  <si>
    <t>C.S.</t>
  </si>
  <si>
    <t>Scheda 14</t>
  </si>
  <si>
    <t>ARTERITE VIRALE EQUINA</t>
  </si>
  <si>
    <t>Campioni</t>
  </si>
  <si>
    <t>Positivi</t>
  </si>
  <si>
    <t>%</t>
  </si>
  <si>
    <t>Scheda 15</t>
  </si>
  <si>
    <t>CENSIMENTO APIARI</t>
  </si>
  <si>
    <t>CENSIMENTO</t>
  </si>
  <si>
    <t>CONTROLLI VARROASI</t>
  </si>
  <si>
    <t>CONTROLLI PESTE AMERICANA</t>
  </si>
  <si>
    <t>Aziende</t>
  </si>
  <si>
    <t>Alveari</t>
  </si>
  <si>
    <t>Rapporto aziende/alveari</t>
  </si>
  <si>
    <t>Aziende controllate</t>
  </si>
  <si>
    <t>% aziende controllate</t>
  </si>
  <si>
    <t>Aziende positive</t>
  </si>
  <si>
    <t>% aziende positive</t>
  </si>
  <si>
    <t>infestazione lieve</t>
  </si>
  <si>
    <t>infestazione media</t>
  </si>
  <si>
    <t>infestazione grave</t>
  </si>
  <si>
    <t>Alveari distrutti</t>
  </si>
  <si>
    <t>stanziali</t>
  </si>
  <si>
    <t>nomadi</t>
  </si>
  <si>
    <t>misti</t>
  </si>
  <si>
    <t>arnie</t>
  </si>
  <si>
    <t>Bugni Villici</t>
  </si>
  <si>
    <t>Scheda 16</t>
  </si>
  <si>
    <t>VIGILANZA VETERINARIA PERMANENTE - AREA A</t>
  </si>
  <si>
    <t>OVI-CAPRINI</t>
  </si>
  <si>
    <t>N° ALLEVAMENTO</t>
  </si>
  <si>
    <t>Scheda 17</t>
  </si>
  <si>
    <r>
      <t>RILEVAZIONE DEI CASI UMANI DI ZOONOSI ANNO 2019</t>
    </r>
    <r>
      <rPr>
        <sz val="12"/>
        <rFont val="Arial"/>
        <family val="2"/>
        <charset val="1"/>
      </rPr>
      <t>(NOTIFICHE RICEVUTE)</t>
    </r>
  </si>
  <si>
    <t>ATS SARDEGNA</t>
  </si>
  <si>
    <t>LISTA 1</t>
  </si>
  <si>
    <t>ALTRE ZOONOSI</t>
  </si>
  <si>
    <t>Tubercolosi</t>
  </si>
  <si>
    <t>Brucellosi</t>
  </si>
  <si>
    <t>Salmonellosi</t>
  </si>
  <si>
    <t>West Nile V.</t>
  </si>
  <si>
    <t>Trichinellosi</t>
  </si>
  <si>
    <t>Echinococcosi</t>
  </si>
  <si>
    <t>Toxoplasmosi</t>
  </si>
  <si>
    <t>Scabbia</t>
  </si>
  <si>
    <t>Malattia di Lyme</t>
  </si>
  <si>
    <t>Leishmaniosi</t>
  </si>
  <si>
    <t>Rickettsiosi</t>
  </si>
  <si>
    <t>Dermatofizie</t>
  </si>
  <si>
    <t>Ascaridiosi</t>
  </si>
  <si>
    <t>Malaria</t>
  </si>
  <si>
    <t>Leptospirosi</t>
  </si>
  <si>
    <t>ASSL CA</t>
  </si>
  <si>
    <t>Scheda 18</t>
  </si>
  <si>
    <t>CANI MORSICATORI</t>
  </si>
  <si>
    <t>Denunce</t>
  </si>
  <si>
    <t>Randagi sconosciuti</t>
  </si>
  <si>
    <t>Sequestri effettuati</t>
  </si>
  <si>
    <t>PATRIMONIO ZOOTECNICO AL 31.12.2020</t>
  </si>
  <si>
    <t>ANNO 2020</t>
  </si>
  <si>
    <t>TIPOLOGIA ALLEVAMENTI BOVINI ANNO 2020</t>
  </si>
  <si>
    <t>T.D.</t>
  </si>
  <si>
    <t>A.A.</t>
  </si>
  <si>
    <t>N  E  G  A  T  I  V  O</t>
  </si>
  <si>
    <t>N  E G  A  T  I  V  O</t>
  </si>
  <si>
    <t>M.C.</t>
  </si>
  <si>
    <t>041CA114</t>
  </si>
  <si>
    <t>AZIENDA F.LL B.Z.L.</t>
  </si>
  <si>
    <t>040CA006</t>
  </si>
  <si>
    <t>CONTU</t>
  </si>
  <si>
    <t>FRANCO</t>
  </si>
  <si>
    <t>FRANCESCA</t>
  </si>
  <si>
    <t>Dirigente Veterinario         T.D. (Veterinario in prestito dalla ASSL Cagliari fino a settembre 2020))</t>
  </si>
  <si>
    <t>SASSARI</t>
  </si>
  <si>
    <t>Dirigente Veterinario         T.D. (fino a luglio 2020)</t>
  </si>
  <si>
    <t>Dirigente Veterinario         T.D. (Veterinario in prestito dalla ASSL Cagliari dal 14   settembre 2020))</t>
  </si>
  <si>
    <t>Veterinario convenzionato Medicina Specialistica Aspettativa fino a settembre 2020)</t>
  </si>
  <si>
    <t>Veterinario convenzionato Medicina Specialistica T.D. fino al 30 aprile 2020</t>
  </si>
  <si>
    <t>Carbonia</t>
  </si>
  <si>
    <t>6 (5 cani e un gatto)</t>
  </si>
  <si>
    <t>ASSISTENTI AMMIN. A tempo determinato</t>
  </si>
  <si>
    <t>2 T.D.</t>
  </si>
  <si>
    <t>1 per 9 mesi</t>
  </si>
  <si>
    <t>1 per 3 mesi</t>
  </si>
  <si>
    <t>IELO</t>
  </si>
  <si>
    <t xml:space="preserve">SERGI </t>
  </si>
  <si>
    <t>PIERANGELO</t>
  </si>
  <si>
    <t>GIBA - TRATALIAS - PISCINAS - NUXIS - S.A.ARRESI</t>
  </si>
  <si>
    <t xml:space="preserve">SECCI </t>
  </si>
  <si>
    <t>Villamassargia</t>
  </si>
  <si>
    <t>CARBONIA-  NARCAO -PERDAXIUS - VILLAMASSARGIA</t>
  </si>
  <si>
    <t>pierangelo.sergi@atssardegna.it</t>
  </si>
  <si>
    <t>fabio.secci@atssardegna.it</t>
  </si>
  <si>
    <t>Dirigente Veterinario T.D.</t>
  </si>
  <si>
    <t>numero ingressi per vigilanza in allevamento</t>
  </si>
  <si>
    <t>N.B.</t>
  </si>
  <si>
    <t>Attività di Anagrafe Zootecnica 2020 (Bovini, Ovini, Caprini, Suini, Equidi, Ratiti)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</si>
</sst>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dd/mm/yy"/>
  </numFmts>
  <fonts count="27" x14ac:knownFonts="1">
    <font>
      <sz val="10"/>
      <name val="Arial"/>
      <family val="2"/>
      <charset val="1"/>
    </font>
    <font>
      <b/>
      <sz val="12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9"/>
      <color rgb="FF0000FF"/>
      <name val="Arial"/>
      <family val="2"/>
      <charset val="1"/>
    </font>
    <font>
      <u/>
      <sz val="9"/>
      <color rgb="FF0000FF"/>
      <name val="Arial"/>
      <family val="2"/>
      <charset val="1"/>
    </font>
    <font>
      <u/>
      <sz val="10"/>
      <color rgb="FF0000FF"/>
      <name val="Arial"/>
      <family val="2"/>
      <charset val="1"/>
    </font>
    <font>
      <b/>
      <sz val="7"/>
      <name val="Arial"/>
      <family val="2"/>
      <charset val="1"/>
    </font>
    <font>
      <sz val="10"/>
      <color rgb="FF000000"/>
      <name val="Calibri"/>
      <family val="2"/>
      <charset val="1"/>
    </font>
    <font>
      <b/>
      <sz val="8"/>
      <name val="Arial"/>
      <family val="2"/>
      <charset val="1"/>
    </font>
    <font>
      <b/>
      <sz val="9"/>
      <name val="Arial"/>
      <family val="2"/>
      <charset val="1"/>
    </font>
    <font>
      <b/>
      <sz val="9"/>
      <color rgb="FF0000FF"/>
      <name val="Arial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b/>
      <sz val="10"/>
      <name val="Arial"/>
      <family val="2"/>
      <charset val="1"/>
    </font>
    <font>
      <sz val="12"/>
      <name val="Times New Roman"/>
      <family val="1"/>
      <charset val="1"/>
    </font>
    <font>
      <sz val="8"/>
      <name val="Verdana"/>
      <family val="2"/>
      <charset val="1"/>
    </font>
    <font>
      <sz val="12"/>
      <name val="Arial"/>
      <family val="2"/>
      <charset val="1"/>
    </font>
    <font>
      <b/>
      <sz val="12"/>
      <color rgb="FFFF0000"/>
      <name val="Arial"/>
      <family val="2"/>
      <charset val="1"/>
    </font>
    <font>
      <sz val="12"/>
      <color rgb="FFFF0000"/>
      <name val="Arial"/>
      <family val="2"/>
      <charset val="1"/>
    </font>
    <font>
      <b/>
      <i/>
      <sz val="12"/>
      <name val="Arial"/>
      <family val="2"/>
      <charset val="1"/>
    </font>
    <font>
      <b/>
      <sz val="14"/>
      <name val="Arial"/>
      <family val="2"/>
      <charset val="1"/>
    </font>
    <font>
      <sz val="14"/>
      <name val="Arial"/>
      <family val="2"/>
      <charset val="1"/>
    </font>
    <font>
      <sz val="10"/>
      <name val="Arial"/>
      <family val="2"/>
      <charset val="1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FF99CC"/>
        <bgColor rgb="FFFF8080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 applyBorder="0" applyProtection="0"/>
    <xf numFmtId="0" fontId="25" fillId="0" borderId="0"/>
  </cellStyleXfs>
  <cellXfs count="307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5" fontId="0" fillId="0" borderId="2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165" fontId="0" fillId="0" borderId="0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7" fillId="0" borderId="1" xfId="1" applyFont="1" applyBorder="1" applyAlignment="1" applyProtection="1">
      <alignment horizontal="left" vertical="center"/>
    </xf>
    <xf numFmtId="165" fontId="0" fillId="0" borderId="0" xfId="0" applyNumberFormat="1" applyAlignment="1">
      <alignment horizontal="left"/>
    </xf>
    <xf numFmtId="0" fontId="9" fillId="0" borderId="1" xfId="0" applyFont="1" applyBorder="1" applyAlignment="1">
      <alignment horizontal="left" vertical="center"/>
    </xf>
    <xf numFmtId="165" fontId="0" fillId="0" borderId="2" xfId="0" applyNumberFormat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6" fillId="0" borderId="2" xfId="0" applyFont="1" applyBorder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2" fillId="0" borderId="0" xfId="0" applyFont="1" applyBorder="1" applyAlignment="1">
      <alignment horizontal="right"/>
    </xf>
    <xf numFmtId="0" fontId="3" fillId="0" borderId="0" xfId="0" applyFont="1"/>
    <xf numFmtId="0" fontId="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Alignment="1">
      <alignment wrapText="1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4" fillId="0" borderId="0" xfId="0" applyFont="1"/>
    <xf numFmtId="0" fontId="1" fillId="0" borderId="0" xfId="0" applyFont="1" applyBorder="1"/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textRotation="90" wrapText="1"/>
    </xf>
    <xf numFmtId="0" fontId="16" fillId="0" borderId="1" xfId="0" applyFont="1" applyBorder="1" applyAlignment="1">
      <alignment horizontal="center" vertical="center" wrapText="1"/>
    </xf>
    <xf numFmtId="0" fontId="11" fillId="0" borderId="0" xfId="0" applyFont="1"/>
    <xf numFmtId="0" fontId="16" fillId="0" borderId="1" xfId="0" applyFont="1" applyBorder="1" applyAlignment="1">
      <alignment horizontal="left" wrapText="1"/>
    </xf>
    <xf numFmtId="0" fontId="0" fillId="0" borderId="0" xfId="0" applyBorder="1"/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right"/>
    </xf>
    <xf numFmtId="0" fontId="16" fillId="0" borderId="0" xfId="0" applyFont="1" applyBorder="1"/>
    <xf numFmtId="0" fontId="0" fillId="0" borderId="1" xfId="0" applyFont="1" applyBorder="1" applyAlignment="1">
      <alignment horizontal="center" vertical="center" wrapText="1"/>
    </xf>
    <xf numFmtId="49" fontId="16" fillId="0" borderId="1" xfId="2" applyNumberFormat="1" applyFont="1" applyBorder="1" applyAlignment="1" applyProtection="1">
      <alignment horizontal="left"/>
    </xf>
    <xf numFmtId="3" fontId="16" fillId="0" borderId="1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 wrapText="1"/>
    </xf>
    <xf numFmtId="49" fontId="0" fillId="0" borderId="0" xfId="2" applyNumberFormat="1" applyFont="1" applyBorder="1" applyAlignment="1" applyProtection="1">
      <alignment horizontal="left"/>
    </xf>
    <xf numFmtId="3" fontId="16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vertical="center" textRotation="90" wrapText="1"/>
    </xf>
    <xf numFmtId="1" fontId="16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vertical="center" textRotation="90" wrapText="1"/>
    </xf>
    <xf numFmtId="0" fontId="16" fillId="2" borderId="1" xfId="0" applyFont="1" applyFill="1" applyBorder="1" applyAlignment="1">
      <alignment horizontal="center" vertical="center" wrapText="1"/>
    </xf>
    <xf numFmtId="49" fontId="16" fillId="0" borderId="0" xfId="2" applyNumberFormat="1" applyFont="1" applyBorder="1" applyAlignment="1" applyProtection="1">
      <alignment horizontal="left"/>
    </xf>
    <xf numFmtId="0" fontId="16" fillId="2" borderId="0" xfId="0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vertical="center" textRotation="90" wrapText="1"/>
    </xf>
    <xf numFmtId="3" fontId="11" fillId="0" borderId="3" xfId="0" applyNumberFormat="1" applyFont="1" applyBorder="1" applyAlignment="1">
      <alignment vertical="center" textRotation="255" wrapText="1"/>
    </xf>
    <xf numFmtId="0" fontId="0" fillId="0" borderId="4" xfId="0" applyFont="1" applyBorder="1"/>
    <xf numFmtId="3" fontId="16" fillId="0" borderId="5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0" fontId="16" fillId="0" borderId="0" xfId="0" applyFont="1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9" fillId="0" borderId="0" xfId="0" applyFont="1"/>
    <xf numFmtId="3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3" fontId="0" fillId="0" borderId="0" xfId="0" applyNumberFormat="1" applyFont="1"/>
    <xf numFmtId="0" fontId="1" fillId="0" borderId="0" xfId="0" applyFont="1" applyAlignment="1"/>
    <xf numFmtId="0" fontId="0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1" fontId="1" fillId="0" borderId="1" xfId="0" applyNumberFormat="1" applyFont="1" applyBorder="1" applyAlignment="1">
      <alignment horizontal="center" wrapText="1"/>
    </xf>
    <xf numFmtId="0" fontId="19" fillId="0" borderId="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3" fillId="0" borderId="0" xfId="0" applyFont="1" applyBorder="1" applyAlignment="1">
      <alignment textRotation="90" wrapText="1"/>
    </xf>
    <xf numFmtId="0" fontId="0" fillId="0" borderId="0" xfId="0" applyBorder="1" applyAlignment="1">
      <alignment textRotation="90"/>
    </xf>
    <xf numFmtId="0" fontId="12" fillId="0" borderId="9" xfId="0" applyFont="1" applyBorder="1" applyAlignment="1">
      <alignment horizontal="center" wrapText="1"/>
    </xf>
    <xf numFmtId="3" fontId="12" fillId="0" borderId="9" xfId="0" applyNumberFormat="1" applyFont="1" applyBorder="1" applyAlignment="1">
      <alignment horizontal="center" wrapText="1"/>
    </xf>
    <xf numFmtId="3" fontId="12" fillId="0" borderId="10" xfId="0" applyNumberFormat="1" applyFont="1" applyBorder="1" applyAlignment="1">
      <alignment horizontal="center" wrapText="1"/>
    </xf>
    <xf numFmtId="3" fontId="12" fillId="0" borderId="11" xfId="0" applyNumberFormat="1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2" fillId="0" borderId="9" xfId="0" applyFont="1" applyBorder="1" applyAlignment="1">
      <alignment horizontal="left" wrapText="1"/>
    </xf>
    <xf numFmtId="0" fontId="12" fillId="0" borderId="12" xfId="0" applyFont="1" applyBorder="1" applyAlignment="1">
      <alignment horizontal="right" wrapText="1"/>
    </xf>
    <xf numFmtId="3" fontId="12" fillId="0" borderId="12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3" fontId="16" fillId="0" borderId="14" xfId="0" applyNumberFormat="1" applyFont="1" applyBorder="1" applyAlignment="1">
      <alignment horizontal="center" wrapText="1"/>
    </xf>
    <xf numFmtId="3" fontId="16" fillId="0" borderId="15" xfId="0" applyNumberFormat="1" applyFont="1" applyBorder="1" applyAlignment="1">
      <alignment horizontal="center" wrapText="1"/>
    </xf>
    <xf numFmtId="3" fontId="16" fillId="0" borderId="16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0" fontId="16" fillId="0" borderId="17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14" fontId="12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1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4" fontId="0" fillId="0" borderId="0" xfId="0" applyNumberFormat="1" applyFont="1" applyBorder="1" applyAlignment="1">
      <alignment horizontal="center" wrapText="1"/>
    </xf>
    <xf numFmtId="0" fontId="22" fillId="0" borderId="0" xfId="0" applyFont="1"/>
    <xf numFmtId="0" fontId="16" fillId="0" borderId="13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" fillId="0" borderId="0" xfId="2" applyFont="1" applyAlignment="1">
      <alignment horizontal="center"/>
    </xf>
    <xf numFmtId="0" fontId="1" fillId="0" borderId="0" xfId="2" applyFont="1"/>
    <xf numFmtId="0" fontId="23" fillId="0" borderId="0" xfId="2" applyFont="1"/>
    <xf numFmtId="0" fontId="24" fillId="0" borderId="0" xfId="2" applyFont="1"/>
    <xf numFmtId="0" fontId="12" fillId="0" borderId="1" xfId="2" applyFont="1" applyBorder="1" applyAlignment="1">
      <alignment horizontal="center" vertical="center"/>
    </xf>
    <xf numFmtId="0" fontId="12" fillId="3" borderId="1" xfId="2" applyFont="1" applyFill="1" applyBorder="1" applyAlignment="1">
      <alignment horizontal="center" vertical="center"/>
    </xf>
    <xf numFmtId="0" fontId="12" fillId="4" borderId="1" xfId="2" applyFont="1" applyFill="1" applyBorder="1" applyAlignment="1">
      <alignment horizontal="center" vertical="center"/>
    </xf>
    <xf numFmtId="49" fontId="2" fillId="0" borderId="1" xfId="2" applyNumberFormat="1" applyFont="1" applyBorder="1" applyAlignment="1" applyProtection="1">
      <alignment horizontal="left"/>
    </xf>
    <xf numFmtId="0" fontId="3" fillId="0" borderId="1" xfId="2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2" applyFont="1" applyBorder="1"/>
    <xf numFmtId="0" fontId="12" fillId="2" borderId="1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25" xfId="2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5" xfId="2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0" borderId="0" xfId="2" applyFont="1"/>
    <xf numFmtId="0" fontId="3" fillId="0" borderId="0" xfId="2" applyFont="1" applyBorder="1" applyAlignment="1">
      <alignment horizontal="right"/>
    </xf>
    <xf numFmtId="0" fontId="3" fillId="0" borderId="0" xfId="2" applyFont="1" applyAlignment="1">
      <alignment horizontal="center"/>
    </xf>
    <xf numFmtId="0" fontId="12" fillId="2" borderId="1" xfId="2" applyFont="1" applyFill="1" applyBorder="1" applyAlignment="1">
      <alignment horizontal="center" vertical="center"/>
    </xf>
    <xf numFmtId="49" fontId="3" fillId="0" borderId="1" xfId="2" applyNumberFormat="1" applyFont="1" applyBorder="1" applyAlignment="1" applyProtection="1">
      <alignment horizontal="left"/>
    </xf>
    <xf numFmtId="0" fontId="3" fillId="2" borderId="0" xfId="2" applyFont="1" applyFill="1" applyBorder="1"/>
    <xf numFmtId="0" fontId="12" fillId="2" borderId="0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2" borderId="11" xfId="2" applyFont="1" applyFill="1" applyBorder="1" applyAlignment="1">
      <alignment horizontal="center"/>
    </xf>
    <xf numFmtId="0" fontId="3" fillId="2" borderId="16" xfId="2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" fillId="2" borderId="0" xfId="2" applyFont="1" applyFill="1" applyBorder="1" applyAlignment="1">
      <alignment horizontal="center"/>
    </xf>
    <xf numFmtId="0" fontId="25" fillId="2" borderId="0" xfId="2" applyFont="1" applyFill="1" applyBorder="1"/>
    <xf numFmtId="0" fontId="25" fillId="2" borderId="0" xfId="2" applyFont="1" applyFill="1" applyBorder="1" applyAlignment="1">
      <alignment horizontal="center"/>
    </xf>
    <xf numFmtId="0" fontId="3" fillId="2" borderId="1" xfId="2" applyFont="1" applyFill="1" applyBorder="1"/>
    <xf numFmtId="1" fontId="3" fillId="2" borderId="1" xfId="2" applyNumberFormat="1" applyFont="1" applyFill="1" applyBorder="1" applyAlignment="1">
      <alignment horizontal="center"/>
    </xf>
    <xf numFmtId="0" fontId="3" fillId="2" borderId="26" xfId="2" applyFont="1" applyFill="1" applyBorder="1" applyAlignment="1">
      <alignment horizontal="center"/>
    </xf>
    <xf numFmtId="0" fontId="3" fillId="0" borderId="1" xfId="2" applyFont="1" applyBorder="1"/>
    <xf numFmtId="0" fontId="16" fillId="0" borderId="1" xfId="0" applyFont="1" applyBorder="1" applyAlignment="1">
      <alignment horizontal="center" vertical="center"/>
    </xf>
    <xf numFmtId="0" fontId="12" fillId="0" borderId="1" xfId="2" applyFont="1" applyBorder="1" applyAlignment="1">
      <alignment horizontal="left" vertical="center"/>
    </xf>
    <xf numFmtId="0" fontId="12" fillId="0" borderId="1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wrapText="1"/>
    </xf>
    <xf numFmtId="0" fontId="12" fillId="0" borderId="1" xfId="2" applyFont="1" applyBorder="1"/>
    <xf numFmtId="0" fontId="12" fillId="0" borderId="1" xfId="2" applyFont="1" applyBorder="1" applyAlignment="1">
      <alignment horizontal="center"/>
    </xf>
    <xf numFmtId="0" fontId="12" fillId="0" borderId="27" xfId="2" applyFont="1" applyBorder="1" applyAlignment="1">
      <alignment horizontal="left"/>
    </xf>
    <xf numFmtId="0" fontId="12" fillId="0" borderId="17" xfId="2" applyFont="1" applyBorder="1" applyAlignment="1">
      <alignment horizontal="left"/>
    </xf>
    <xf numFmtId="0" fontId="16" fillId="0" borderId="17" xfId="2" applyFont="1" applyBorder="1" applyAlignment="1">
      <alignment horizontal="left"/>
    </xf>
    <xf numFmtId="0" fontId="12" fillId="0" borderId="27" xfId="2" applyFont="1" applyBorder="1" applyAlignment="1"/>
    <xf numFmtId="0" fontId="12" fillId="0" borderId="17" xfId="2" applyFont="1" applyBorder="1" applyAlignment="1"/>
    <xf numFmtId="0" fontId="3" fillId="0" borderId="1" xfId="2" applyFont="1" applyBorder="1"/>
    <xf numFmtId="0" fontId="3" fillId="0" borderId="1" xfId="2" applyFont="1" applyBorder="1" applyAlignment="1">
      <alignment horizontal="center"/>
    </xf>
    <xf numFmtId="0" fontId="16" fillId="0" borderId="27" xfId="0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vertical="center" textRotation="90" wrapText="1"/>
    </xf>
    <xf numFmtId="0" fontId="16" fillId="0" borderId="11" xfId="0" applyFont="1" applyBorder="1" applyAlignment="1">
      <alignment horizontal="center" vertical="center" textRotation="90" wrapText="1"/>
    </xf>
    <xf numFmtId="0" fontId="0" fillId="0" borderId="27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 wrapText="1"/>
    </xf>
    <xf numFmtId="3" fontId="0" fillId="0" borderId="29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10" fontId="0" fillId="0" borderId="1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left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3" fontId="16" fillId="0" borderId="34" xfId="0" applyNumberFormat="1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1" fontId="16" fillId="0" borderId="33" xfId="0" applyNumberFormat="1" applyFont="1" applyBorder="1" applyAlignment="1">
      <alignment horizontal="center" vertical="center" wrapText="1"/>
    </xf>
    <xf numFmtId="10" fontId="16" fillId="0" borderId="34" xfId="0" applyNumberFormat="1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10" fontId="16" fillId="0" borderId="15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wrapText="1"/>
    </xf>
    <xf numFmtId="3" fontId="0" fillId="0" borderId="9" xfId="0" applyNumberFormat="1" applyFont="1" applyBorder="1" applyAlignment="1">
      <alignment horizontal="center" wrapText="1"/>
    </xf>
    <xf numFmtId="0" fontId="0" fillId="0" borderId="9" xfId="0" applyFont="1" applyBorder="1" applyAlignment="1">
      <alignment horizontal="left" wrapText="1"/>
    </xf>
    <xf numFmtId="0" fontId="0" fillId="0" borderId="38" xfId="0" applyFont="1" applyBorder="1" applyAlignment="1">
      <alignment horizontal="center" vertical="center" wrapText="1"/>
    </xf>
    <xf numFmtId="3" fontId="0" fillId="0" borderId="38" xfId="0" applyNumberFormat="1" applyFont="1" applyBorder="1" applyAlignment="1">
      <alignment horizontal="center" vertical="center" wrapText="1"/>
    </xf>
    <xf numFmtId="0" fontId="19" fillId="0" borderId="0" xfId="0" applyFont="1" applyBorder="1"/>
    <xf numFmtId="0" fontId="16" fillId="0" borderId="9" xfId="0" applyFont="1" applyBorder="1" applyAlignment="1">
      <alignment horizontal="center" vertical="center" textRotation="90" wrapText="1"/>
    </xf>
    <xf numFmtId="0" fontId="16" fillId="0" borderId="17" xfId="0" applyFont="1" applyBorder="1" applyAlignment="1">
      <alignment horizontal="center" vertical="center" textRotation="90" wrapText="1"/>
    </xf>
    <xf numFmtId="0" fontId="16" fillId="0" borderId="40" xfId="0" applyFont="1" applyBorder="1" applyAlignment="1">
      <alignment horizontal="center" vertical="center" textRotation="90" wrapText="1"/>
    </xf>
    <xf numFmtId="0" fontId="16" fillId="0" borderId="41" xfId="0" applyFont="1" applyBorder="1" applyAlignment="1">
      <alignment horizontal="center" vertical="center" textRotation="90" wrapText="1"/>
    </xf>
    <xf numFmtId="0" fontId="16" fillId="0" borderId="42" xfId="0" applyFont="1" applyBorder="1" applyAlignment="1">
      <alignment horizontal="center" vertical="center" textRotation="90" wrapText="1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0" fillId="0" borderId="2" xfId="0" applyBorder="1"/>
    <xf numFmtId="0" fontId="16" fillId="0" borderId="0" xfId="0" applyFont="1" applyAlignment="1">
      <alignment horizontal="center"/>
    </xf>
    <xf numFmtId="0" fontId="12" fillId="0" borderId="5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0" fillId="0" borderId="52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2" fillId="0" borderId="1" xfId="2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textRotation="90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0" fontId="0" fillId="0" borderId="17" xfId="0" applyBorder="1"/>
    <xf numFmtId="0" fontId="8" fillId="0" borderId="2" xfId="1" applyBorder="1"/>
    <xf numFmtId="0" fontId="0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6" fillId="0" borderId="27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right"/>
    </xf>
    <xf numFmtId="0" fontId="16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 textRotation="90" wrapText="1"/>
    </xf>
    <xf numFmtId="0" fontId="12" fillId="0" borderId="8" xfId="0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wrapText="1"/>
    </xf>
    <xf numFmtId="0" fontId="16" fillId="0" borderId="1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16" fillId="0" borderId="29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17" xfId="0" applyFont="1" applyBorder="1" applyAlignment="1">
      <alignment horizontal="center" wrapText="1"/>
    </xf>
    <xf numFmtId="0" fontId="3" fillId="2" borderId="10" xfId="2" applyFont="1" applyFill="1" applyBorder="1" applyAlignment="1">
      <alignment horizontal="center"/>
    </xf>
    <xf numFmtId="0" fontId="3" fillId="2" borderId="14" xfId="2" applyFont="1" applyFill="1" applyBorder="1" applyAlignment="1">
      <alignment horizontal="center"/>
    </xf>
    <xf numFmtId="0" fontId="12" fillId="2" borderId="1" xfId="2" applyFont="1" applyFill="1" applyBorder="1" applyAlignment="1">
      <alignment horizontal="center" vertical="center"/>
    </xf>
    <xf numFmtId="0" fontId="3" fillId="2" borderId="24" xfId="2" applyFont="1" applyFill="1" applyBorder="1" applyAlignment="1">
      <alignment horizontal="center"/>
    </xf>
    <xf numFmtId="0" fontId="12" fillId="0" borderId="23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12" fillId="3" borderId="1" xfId="2" applyFont="1" applyFill="1" applyBorder="1" applyAlignment="1">
      <alignment horizontal="center" vertical="center"/>
    </xf>
    <xf numFmtId="0" fontId="12" fillId="4" borderId="1" xfId="2" applyFont="1" applyFill="1" applyBorder="1" applyAlignment="1">
      <alignment horizontal="center" vertical="center"/>
    </xf>
    <xf numFmtId="0" fontId="3" fillId="0" borderId="1" xfId="2" applyFont="1" applyBorder="1" applyAlignment="1">
      <alignment horizontal="left"/>
    </xf>
    <xf numFmtId="0" fontId="12" fillId="0" borderId="1" xfId="2" applyFont="1" applyBorder="1" applyAlignment="1">
      <alignment horizontal="left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textRotation="90" wrapText="1"/>
    </xf>
    <xf numFmtId="0" fontId="16" fillId="0" borderId="11" xfId="0" applyFont="1" applyBorder="1" applyAlignment="1">
      <alignment horizontal="center" vertical="center" textRotation="90" wrapText="1"/>
    </xf>
    <xf numFmtId="0" fontId="16" fillId="0" borderId="27" xfId="0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vertical="center" textRotation="90" wrapText="1"/>
    </xf>
    <xf numFmtId="0" fontId="16" fillId="0" borderId="28" xfId="0" applyFont="1" applyBorder="1" applyAlignment="1">
      <alignment horizontal="center" wrapText="1"/>
    </xf>
    <xf numFmtId="0" fontId="12" fillId="0" borderId="8" xfId="0" applyFont="1" applyBorder="1" applyAlignment="1">
      <alignment horizontal="left" wrapText="1"/>
    </xf>
    <xf numFmtId="0" fontId="16" fillId="0" borderId="8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textRotation="90" wrapText="1"/>
    </xf>
    <xf numFmtId="0" fontId="16" fillId="0" borderId="16" xfId="0" applyFont="1" applyBorder="1" applyAlignment="1">
      <alignment horizontal="center" vertical="center" textRotation="90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0" borderId="43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ollegamento ipertestuale" xfId="1" builtinId="8"/>
    <cellStyle name="Normale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162000</xdr:colOff>
      <xdr:row>0</xdr:row>
      <xdr:rowOff>0</xdr:rowOff>
    </xdr:from>
    <xdr:to>
      <xdr:col>2</xdr:col>
      <xdr:colOff>622080</xdr:colOff>
      <xdr:row>3</xdr:row>
      <xdr:rowOff>82800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7240" y="0"/>
          <a:ext cx="1911600" cy="626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162000</xdr:colOff>
      <xdr:row>0</xdr:row>
      <xdr:rowOff>0</xdr:rowOff>
    </xdr:from>
    <xdr:to>
      <xdr:col>0</xdr:col>
      <xdr:colOff>1959300</xdr:colOff>
      <xdr:row>3</xdr:row>
      <xdr:rowOff>35640</xdr:rowOff>
    </xdr:to>
    <xdr:pic>
      <xdr:nvPicPr>
        <xdr:cNvPr id="9" name="Immagine 10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000" y="0"/>
          <a:ext cx="1911600" cy="626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162000</xdr:colOff>
      <xdr:row>0</xdr:row>
      <xdr:rowOff>0</xdr:rowOff>
    </xdr:from>
    <xdr:to>
      <xdr:col>0</xdr:col>
      <xdr:colOff>2073600</xdr:colOff>
      <xdr:row>3</xdr:row>
      <xdr:rowOff>35640</xdr:rowOff>
    </xdr:to>
    <xdr:pic>
      <xdr:nvPicPr>
        <xdr:cNvPr id="10" name="Immagine 1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000" y="0"/>
          <a:ext cx="1911600" cy="626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162000</xdr:colOff>
      <xdr:row>0</xdr:row>
      <xdr:rowOff>0</xdr:rowOff>
    </xdr:from>
    <xdr:to>
      <xdr:col>1</xdr:col>
      <xdr:colOff>944640</xdr:colOff>
      <xdr:row>3</xdr:row>
      <xdr:rowOff>35640</xdr:rowOff>
    </xdr:to>
    <xdr:pic>
      <xdr:nvPicPr>
        <xdr:cNvPr id="11" name="Immagine 1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000" y="0"/>
          <a:ext cx="1911600" cy="626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162000</xdr:colOff>
      <xdr:row>0</xdr:row>
      <xdr:rowOff>0</xdr:rowOff>
    </xdr:from>
    <xdr:to>
      <xdr:col>1</xdr:col>
      <xdr:colOff>420840</xdr:colOff>
      <xdr:row>3</xdr:row>
      <xdr:rowOff>35640</xdr:rowOff>
    </xdr:to>
    <xdr:pic>
      <xdr:nvPicPr>
        <xdr:cNvPr id="12" name="Immagine 1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000" y="0"/>
          <a:ext cx="1911600" cy="626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162000</xdr:colOff>
      <xdr:row>0</xdr:row>
      <xdr:rowOff>0</xdr:rowOff>
    </xdr:from>
    <xdr:to>
      <xdr:col>1</xdr:col>
      <xdr:colOff>48240</xdr:colOff>
      <xdr:row>3</xdr:row>
      <xdr:rowOff>35640</xdr:rowOff>
    </xdr:to>
    <xdr:pic>
      <xdr:nvPicPr>
        <xdr:cNvPr id="13" name="Immagine 14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000" y="0"/>
          <a:ext cx="1911600" cy="626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162000</xdr:colOff>
      <xdr:row>0</xdr:row>
      <xdr:rowOff>0</xdr:rowOff>
    </xdr:from>
    <xdr:to>
      <xdr:col>2</xdr:col>
      <xdr:colOff>169560</xdr:colOff>
      <xdr:row>3</xdr:row>
      <xdr:rowOff>45360</xdr:rowOff>
    </xdr:to>
    <xdr:pic>
      <xdr:nvPicPr>
        <xdr:cNvPr id="14" name="Immagine 15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000" y="0"/>
          <a:ext cx="1911600" cy="626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162000</xdr:colOff>
      <xdr:row>0</xdr:row>
      <xdr:rowOff>0</xdr:rowOff>
    </xdr:from>
    <xdr:to>
      <xdr:col>1</xdr:col>
      <xdr:colOff>178920</xdr:colOff>
      <xdr:row>3</xdr:row>
      <xdr:rowOff>45360</xdr:rowOff>
    </xdr:to>
    <xdr:pic>
      <xdr:nvPicPr>
        <xdr:cNvPr id="15" name="Immagine 16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000" y="0"/>
          <a:ext cx="1911600" cy="626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162000</xdr:colOff>
      <xdr:row>0</xdr:row>
      <xdr:rowOff>0</xdr:rowOff>
    </xdr:from>
    <xdr:to>
      <xdr:col>4</xdr:col>
      <xdr:colOff>240480</xdr:colOff>
      <xdr:row>3</xdr:row>
      <xdr:rowOff>35640</xdr:rowOff>
    </xdr:to>
    <xdr:pic>
      <xdr:nvPicPr>
        <xdr:cNvPr id="16" name="Immagine 17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000" y="0"/>
          <a:ext cx="1911600" cy="626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162000</xdr:colOff>
      <xdr:row>0</xdr:row>
      <xdr:rowOff>0</xdr:rowOff>
    </xdr:from>
    <xdr:to>
      <xdr:col>0</xdr:col>
      <xdr:colOff>2073600</xdr:colOff>
      <xdr:row>3</xdr:row>
      <xdr:rowOff>45360</xdr:rowOff>
    </xdr:to>
    <xdr:pic>
      <xdr:nvPicPr>
        <xdr:cNvPr id="17" name="Immagine 18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000" y="0"/>
          <a:ext cx="1911600" cy="626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162000</xdr:colOff>
      <xdr:row>0</xdr:row>
      <xdr:rowOff>0</xdr:rowOff>
    </xdr:from>
    <xdr:to>
      <xdr:col>2</xdr:col>
      <xdr:colOff>280440</xdr:colOff>
      <xdr:row>3</xdr:row>
      <xdr:rowOff>45360</xdr:rowOff>
    </xdr:to>
    <xdr:pic>
      <xdr:nvPicPr>
        <xdr:cNvPr id="2" name="Immagine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000" y="0"/>
          <a:ext cx="1911600" cy="626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162000</xdr:colOff>
      <xdr:row>0</xdr:row>
      <xdr:rowOff>0</xdr:rowOff>
    </xdr:from>
    <xdr:to>
      <xdr:col>1</xdr:col>
      <xdr:colOff>1257120</xdr:colOff>
      <xdr:row>3</xdr:row>
      <xdr:rowOff>35640</xdr:rowOff>
    </xdr:to>
    <xdr:pic>
      <xdr:nvPicPr>
        <xdr:cNvPr id="2" name="Immagine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000" y="0"/>
          <a:ext cx="1911600" cy="626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162000</xdr:colOff>
      <xdr:row>0</xdr:row>
      <xdr:rowOff>0</xdr:rowOff>
    </xdr:from>
    <xdr:to>
      <xdr:col>1</xdr:col>
      <xdr:colOff>259560</xdr:colOff>
      <xdr:row>3</xdr:row>
      <xdr:rowOff>73800</xdr:rowOff>
    </xdr:to>
    <xdr:pic>
      <xdr:nvPicPr>
        <xdr:cNvPr id="3" name="Immagine 4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000" y="0"/>
          <a:ext cx="1911600" cy="626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162000</xdr:colOff>
      <xdr:row>0</xdr:row>
      <xdr:rowOff>0</xdr:rowOff>
    </xdr:from>
    <xdr:to>
      <xdr:col>1</xdr:col>
      <xdr:colOff>774000</xdr:colOff>
      <xdr:row>3</xdr:row>
      <xdr:rowOff>35640</xdr:rowOff>
    </xdr:to>
    <xdr:pic>
      <xdr:nvPicPr>
        <xdr:cNvPr id="4" name="Immagine 5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000" y="0"/>
          <a:ext cx="1911600" cy="626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162000</xdr:colOff>
      <xdr:row>0</xdr:row>
      <xdr:rowOff>0</xdr:rowOff>
    </xdr:from>
    <xdr:to>
      <xdr:col>4</xdr:col>
      <xdr:colOff>98280</xdr:colOff>
      <xdr:row>3</xdr:row>
      <xdr:rowOff>54720</xdr:rowOff>
    </xdr:to>
    <xdr:pic>
      <xdr:nvPicPr>
        <xdr:cNvPr id="5" name="Immagine 6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000" y="0"/>
          <a:ext cx="1911600" cy="626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162000</xdr:colOff>
      <xdr:row>0</xdr:row>
      <xdr:rowOff>0</xdr:rowOff>
    </xdr:from>
    <xdr:to>
      <xdr:col>4</xdr:col>
      <xdr:colOff>11820</xdr:colOff>
      <xdr:row>3</xdr:row>
      <xdr:rowOff>45360</xdr:rowOff>
    </xdr:to>
    <xdr:pic>
      <xdr:nvPicPr>
        <xdr:cNvPr id="6" name="Immagine 7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000" y="0"/>
          <a:ext cx="1911600" cy="626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162000</xdr:colOff>
      <xdr:row>0</xdr:row>
      <xdr:rowOff>0</xdr:rowOff>
    </xdr:from>
    <xdr:to>
      <xdr:col>0</xdr:col>
      <xdr:colOff>2073600</xdr:colOff>
      <xdr:row>3</xdr:row>
      <xdr:rowOff>35640</xdr:rowOff>
    </xdr:to>
    <xdr:pic>
      <xdr:nvPicPr>
        <xdr:cNvPr id="7" name="Immagine 8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000" y="0"/>
          <a:ext cx="1911600" cy="626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162000</xdr:colOff>
      <xdr:row>0</xdr:row>
      <xdr:rowOff>0</xdr:rowOff>
    </xdr:from>
    <xdr:to>
      <xdr:col>1</xdr:col>
      <xdr:colOff>712800</xdr:colOff>
      <xdr:row>3</xdr:row>
      <xdr:rowOff>45360</xdr:rowOff>
    </xdr:to>
    <xdr:pic>
      <xdr:nvPicPr>
        <xdr:cNvPr id="8" name="Immagine 9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000" y="0"/>
          <a:ext cx="1911600" cy="6260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rrado.mura@atssardegna.it" TargetMode="External"/><Relationship Id="rId13" Type="http://schemas.openxmlformats.org/officeDocument/2006/relationships/hyperlink" Target="mailto:elsa.impera@atssardegna.it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mailto:carloemanuele@atssardegna.it" TargetMode="External"/><Relationship Id="rId7" Type="http://schemas.openxmlformats.org/officeDocument/2006/relationships/hyperlink" Target="mailto:marcella.maxia@atssardegna.it" TargetMode="External"/><Relationship Id="rId12" Type="http://schemas.openxmlformats.org/officeDocument/2006/relationships/hyperlink" Target="mailto:massimiliano.sirigu@atssardegna.it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francesca.ielo@atssardegna.it" TargetMode="External"/><Relationship Id="rId16" Type="http://schemas.openxmlformats.org/officeDocument/2006/relationships/hyperlink" Target="mailto:pierangelo.sergi@atssardegna.it" TargetMode="External"/><Relationship Id="rId1" Type="http://schemas.openxmlformats.org/officeDocument/2006/relationships/hyperlink" Target="mailto:franco.contu@atssardegna.it" TargetMode="External"/><Relationship Id="rId6" Type="http://schemas.openxmlformats.org/officeDocument/2006/relationships/hyperlink" Target="mailto:c.falconi@atssardegna.it" TargetMode="External"/><Relationship Id="rId11" Type="http://schemas.openxmlformats.org/officeDocument/2006/relationships/hyperlink" Target="mailto:fabio.schirru@atssardegna.it" TargetMode="External"/><Relationship Id="rId5" Type="http://schemas.openxmlformats.org/officeDocument/2006/relationships/hyperlink" Target="mailto:alberto.ortu@atssardegna.it" TargetMode="External"/><Relationship Id="rId15" Type="http://schemas.openxmlformats.org/officeDocument/2006/relationships/hyperlink" Target="mailto:fabio.secci@atssardegna.it" TargetMode="External"/><Relationship Id="rId10" Type="http://schemas.openxmlformats.org/officeDocument/2006/relationships/hyperlink" Target="mailto:giorgio.saiu@atssardegna.it" TargetMode="External"/><Relationship Id="rId4" Type="http://schemas.openxmlformats.org/officeDocument/2006/relationships/hyperlink" Target="mailto:elsa.impera@atssardegna.it" TargetMode="External"/><Relationship Id="rId9" Type="http://schemas.openxmlformats.org/officeDocument/2006/relationships/hyperlink" Target="mailto:piero.paolucci@atssardegna.it" TargetMode="External"/><Relationship Id="rId14" Type="http://schemas.openxmlformats.org/officeDocument/2006/relationships/hyperlink" Target="mailto:carla.piazza@atssardegna.i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topLeftCell="A4" zoomScaleNormal="100" workbookViewId="0">
      <selection activeCell="S11" sqref="S11"/>
    </sheetView>
  </sheetViews>
  <sheetFormatPr defaultRowHeight="12.75" x14ac:dyDescent="0.2"/>
  <cols>
    <col min="1" max="1" width="10"/>
    <col min="2" max="2" width="20.5703125"/>
    <col min="3" max="3" width="9.7109375"/>
    <col min="4" max="4" width="14.5703125"/>
    <col min="5" max="5" width="9.85546875" customWidth="1"/>
    <col min="6" max="6" width="13.140625"/>
    <col min="7" max="7" width="7.85546875"/>
    <col min="8" max="8" width="27.7109375"/>
    <col min="9" max="9" width="12"/>
    <col min="10" max="10" width="12.7109375"/>
    <col min="11" max="11" width="29.5703125"/>
    <col min="12" max="1025" width="8.7109375"/>
  </cols>
  <sheetData>
    <row r="1" spans="1:13" ht="15.75" x14ac:dyDescent="0.25">
      <c r="K1" s="1" t="s">
        <v>0</v>
      </c>
    </row>
    <row r="3" spans="1:13" ht="15.75" x14ac:dyDescent="0.25">
      <c r="K3" s="1" t="s">
        <v>343</v>
      </c>
    </row>
    <row r="4" spans="1:13" x14ac:dyDescent="0.2">
      <c r="B4" s="2"/>
    </row>
    <row r="5" spans="1:13" ht="15.75" x14ac:dyDescent="0.25">
      <c r="A5" s="257" t="s">
        <v>1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</row>
    <row r="7" spans="1:13" ht="24" x14ac:dyDescent="0.2">
      <c r="A7" s="3" t="s">
        <v>2</v>
      </c>
      <c r="B7" s="3" t="s">
        <v>3</v>
      </c>
      <c r="C7" s="3" t="s">
        <v>4</v>
      </c>
      <c r="D7" s="3" t="s">
        <v>5</v>
      </c>
      <c r="E7" s="4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</row>
    <row r="8" spans="1:13" ht="30.6" customHeight="1" x14ac:dyDescent="0.25">
      <c r="A8" s="5" t="s">
        <v>13</v>
      </c>
      <c r="B8" s="5" t="s">
        <v>14</v>
      </c>
      <c r="C8" s="6" t="s">
        <v>353</v>
      </c>
      <c r="D8" s="252" t="s">
        <v>354</v>
      </c>
      <c r="E8" s="7">
        <v>21366</v>
      </c>
      <c r="F8" s="8" t="s">
        <v>13</v>
      </c>
      <c r="G8" s="9" t="s">
        <v>15</v>
      </c>
      <c r="H8" s="10" t="s">
        <v>16</v>
      </c>
      <c r="I8" s="11" t="s">
        <v>17</v>
      </c>
      <c r="J8" s="12">
        <v>3388648395</v>
      </c>
      <c r="K8" s="13" t="s">
        <v>18</v>
      </c>
      <c r="M8" s="14"/>
    </row>
    <row r="9" spans="1:13" ht="30.6" customHeight="1" x14ac:dyDescent="0.25">
      <c r="A9" s="5" t="s">
        <v>13</v>
      </c>
      <c r="B9" s="15" t="s">
        <v>19</v>
      </c>
      <c r="C9" s="6" t="s">
        <v>368</v>
      </c>
      <c r="D9" s="253" t="s">
        <v>355</v>
      </c>
      <c r="E9" s="7">
        <v>27079</v>
      </c>
      <c r="F9" s="5" t="s">
        <v>20</v>
      </c>
      <c r="G9" s="9" t="s">
        <v>15</v>
      </c>
      <c r="H9" s="10" t="s">
        <v>16</v>
      </c>
      <c r="I9" s="16" t="s">
        <v>17</v>
      </c>
      <c r="J9" s="17">
        <v>3470920427</v>
      </c>
      <c r="K9" s="18" t="s">
        <v>21</v>
      </c>
      <c r="M9" s="19"/>
    </row>
    <row r="10" spans="1:13" ht="44.25" customHeight="1" x14ac:dyDescent="0.25">
      <c r="A10" s="5" t="s">
        <v>13</v>
      </c>
      <c r="B10" s="15" t="s">
        <v>356</v>
      </c>
      <c r="C10" s="6" t="s">
        <v>22</v>
      </c>
      <c r="D10" s="20" t="s">
        <v>23</v>
      </c>
      <c r="E10" s="21">
        <v>30542</v>
      </c>
      <c r="F10" s="5" t="s">
        <v>357</v>
      </c>
      <c r="G10" s="9" t="s">
        <v>15</v>
      </c>
      <c r="H10" s="22" t="s">
        <v>24</v>
      </c>
      <c r="I10" s="12" t="s">
        <v>25</v>
      </c>
      <c r="J10" s="12">
        <v>3280196463</v>
      </c>
      <c r="K10" s="23" t="s">
        <v>26</v>
      </c>
      <c r="M10" s="19"/>
    </row>
    <row r="11" spans="1:13" ht="30.6" customHeight="1" x14ac:dyDescent="0.25">
      <c r="A11" s="5" t="s">
        <v>13</v>
      </c>
      <c r="B11" s="15" t="s">
        <v>358</v>
      </c>
      <c r="C11" s="6" t="s">
        <v>27</v>
      </c>
      <c r="D11" s="5"/>
      <c r="E11" s="21">
        <v>23751</v>
      </c>
      <c r="F11" s="5" t="s">
        <v>24</v>
      </c>
      <c r="G11" s="9" t="s">
        <v>15</v>
      </c>
      <c r="H11" s="24" t="s">
        <v>28</v>
      </c>
      <c r="I11" s="11" t="s">
        <v>29</v>
      </c>
      <c r="J11" s="12">
        <v>3388894005</v>
      </c>
      <c r="K11" s="23" t="s">
        <v>30</v>
      </c>
      <c r="M11" s="14"/>
    </row>
    <row r="12" spans="1:13" ht="46.5" customHeight="1" x14ac:dyDescent="0.25">
      <c r="A12" s="5" t="s">
        <v>13</v>
      </c>
      <c r="B12" s="15" t="s">
        <v>359</v>
      </c>
      <c r="C12" s="6" t="s">
        <v>27</v>
      </c>
      <c r="E12" s="21">
        <v>23751</v>
      </c>
      <c r="F12" s="5" t="s">
        <v>24</v>
      </c>
      <c r="G12" s="9" t="s">
        <v>15</v>
      </c>
      <c r="H12" s="28" t="s">
        <v>24</v>
      </c>
      <c r="I12" s="11" t="s">
        <v>29</v>
      </c>
      <c r="J12" s="12">
        <v>3388894005</v>
      </c>
      <c r="K12" s="23" t="s">
        <v>30</v>
      </c>
      <c r="M12" s="14"/>
    </row>
    <row r="13" spans="1:13" ht="30.6" customHeight="1" x14ac:dyDescent="0.25">
      <c r="A13" s="5" t="s">
        <v>13</v>
      </c>
      <c r="B13" s="5" t="s">
        <v>14</v>
      </c>
      <c r="C13" s="6" t="s">
        <v>31</v>
      </c>
      <c r="D13" s="5"/>
      <c r="E13" s="7">
        <v>21784</v>
      </c>
      <c r="F13" s="5" t="s">
        <v>13</v>
      </c>
      <c r="G13" s="9" t="s">
        <v>15</v>
      </c>
      <c r="H13" s="24" t="s">
        <v>32</v>
      </c>
      <c r="I13" s="11" t="s">
        <v>33</v>
      </c>
      <c r="J13" s="12">
        <v>3395301610</v>
      </c>
      <c r="K13" s="23" t="s">
        <v>34</v>
      </c>
      <c r="M13" s="19"/>
    </row>
    <row r="14" spans="1:13" ht="30.6" customHeight="1" x14ac:dyDescent="0.25">
      <c r="A14" s="5" t="s">
        <v>13</v>
      </c>
      <c r="B14" s="5" t="s">
        <v>14</v>
      </c>
      <c r="C14" s="6" t="s">
        <v>35</v>
      </c>
      <c r="D14" s="25" t="s">
        <v>36</v>
      </c>
      <c r="E14" s="7">
        <v>24974</v>
      </c>
      <c r="F14" s="5" t="s">
        <v>37</v>
      </c>
      <c r="G14" s="9" t="s">
        <v>15</v>
      </c>
      <c r="H14" s="24" t="s">
        <v>38</v>
      </c>
      <c r="I14" s="11" t="s">
        <v>39</v>
      </c>
      <c r="J14" s="12">
        <v>337267597</v>
      </c>
      <c r="K14" s="255" t="s">
        <v>40</v>
      </c>
    </row>
    <row r="15" spans="1:13" ht="30.6" customHeight="1" x14ac:dyDescent="0.25">
      <c r="A15" s="5" t="s">
        <v>13</v>
      </c>
      <c r="B15" s="5" t="s">
        <v>377</v>
      </c>
      <c r="C15" s="6" t="s">
        <v>369</v>
      </c>
      <c r="D15" s="25" t="s">
        <v>370</v>
      </c>
      <c r="E15" s="7">
        <v>30200</v>
      </c>
      <c r="F15" s="5" t="s">
        <v>362</v>
      </c>
      <c r="G15" s="9" t="s">
        <v>15</v>
      </c>
      <c r="H15" s="24" t="s">
        <v>371</v>
      </c>
      <c r="I15" s="11" t="s">
        <v>29</v>
      </c>
      <c r="J15" s="12">
        <v>3481052414</v>
      </c>
      <c r="K15" s="255" t="s">
        <v>375</v>
      </c>
    </row>
    <row r="16" spans="1:13" ht="30.6" customHeight="1" x14ac:dyDescent="0.25">
      <c r="A16" s="5" t="s">
        <v>13</v>
      </c>
      <c r="B16" s="5" t="s">
        <v>377</v>
      </c>
      <c r="C16" s="6" t="s">
        <v>372</v>
      </c>
      <c r="D16" s="25" t="s">
        <v>68</v>
      </c>
      <c r="E16" s="7">
        <v>29400</v>
      </c>
      <c r="F16" s="5" t="s">
        <v>373</v>
      </c>
      <c r="G16" s="9" t="s">
        <v>15</v>
      </c>
      <c r="H16" s="24" t="s">
        <v>374</v>
      </c>
      <c r="I16" s="11" t="s">
        <v>17</v>
      </c>
      <c r="J16" s="12">
        <v>3280743213</v>
      </c>
      <c r="K16" s="255" t="s">
        <v>376</v>
      </c>
    </row>
    <row r="17" spans="1:13" ht="15" x14ac:dyDescent="0.25">
      <c r="H17" s="26"/>
      <c r="I17" s="11"/>
      <c r="J17" s="12"/>
      <c r="K17" s="27" t="s">
        <v>41</v>
      </c>
      <c r="M17" s="14"/>
    </row>
    <row r="18" spans="1:13" ht="15" x14ac:dyDescent="0.25">
      <c r="H18" s="26"/>
      <c r="I18" s="11"/>
      <c r="J18" s="12"/>
      <c r="K18" s="28"/>
      <c r="M18" s="14"/>
    </row>
    <row r="19" spans="1:13" ht="24" x14ac:dyDescent="0.25">
      <c r="A19" s="3" t="s">
        <v>2</v>
      </c>
      <c r="B19" s="3" t="s">
        <v>3</v>
      </c>
      <c r="C19" s="3" t="s">
        <v>4</v>
      </c>
      <c r="D19" s="3" t="s">
        <v>5</v>
      </c>
      <c r="E19" s="4" t="s">
        <v>6</v>
      </c>
      <c r="F19" s="3" t="s">
        <v>7</v>
      </c>
      <c r="G19" s="3" t="s">
        <v>8</v>
      </c>
      <c r="H19" s="3" t="s">
        <v>9</v>
      </c>
      <c r="I19" s="11"/>
      <c r="J19" s="12"/>
      <c r="K19" s="3" t="s">
        <v>12</v>
      </c>
      <c r="M19" s="14"/>
    </row>
    <row r="20" spans="1:13" ht="30.6" customHeight="1" x14ac:dyDescent="0.25">
      <c r="A20" s="5" t="s">
        <v>42</v>
      </c>
      <c r="B20" s="5" t="s">
        <v>14</v>
      </c>
      <c r="C20" s="6" t="s">
        <v>43</v>
      </c>
      <c r="D20" s="29"/>
      <c r="E20" s="19">
        <v>28227</v>
      </c>
      <c r="F20" s="5" t="s">
        <v>44</v>
      </c>
      <c r="G20" s="9" t="s">
        <v>15</v>
      </c>
      <c r="H20" s="30" t="s">
        <v>45</v>
      </c>
      <c r="I20" s="11" t="s">
        <v>46</v>
      </c>
      <c r="J20" s="12">
        <v>3497896191</v>
      </c>
      <c r="K20" s="23" t="s">
        <v>47</v>
      </c>
      <c r="M20" s="14"/>
    </row>
    <row r="21" spans="1:13" ht="30.6" customHeight="1" x14ac:dyDescent="0.25">
      <c r="A21" s="5" t="s">
        <v>42</v>
      </c>
      <c r="B21" s="5" t="s">
        <v>14</v>
      </c>
      <c r="C21" s="6" t="s">
        <v>48</v>
      </c>
      <c r="D21" s="5"/>
      <c r="E21" s="19">
        <v>26274</v>
      </c>
      <c r="F21" s="5" t="s">
        <v>44</v>
      </c>
      <c r="G21" s="9" t="s">
        <v>15</v>
      </c>
      <c r="H21" s="10" t="s">
        <v>49</v>
      </c>
      <c r="I21" s="11" t="s">
        <v>50</v>
      </c>
      <c r="J21" s="12">
        <v>3388918235</v>
      </c>
      <c r="K21" s="13" t="s">
        <v>51</v>
      </c>
      <c r="M21" s="19"/>
    </row>
    <row r="22" spans="1:13" ht="30.6" customHeight="1" x14ac:dyDescent="0.25">
      <c r="A22" s="5" t="s">
        <v>42</v>
      </c>
      <c r="B22" s="5" t="s">
        <v>14</v>
      </c>
      <c r="C22" s="6" t="s">
        <v>52</v>
      </c>
      <c r="D22" s="15"/>
      <c r="E22" s="7">
        <v>20640</v>
      </c>
      <c r="F22" s="31" t="s">
        <v>53</v>
      </c>
      <c r="G22" s="9" t="s">
        <v>15</v>
      </c>
      <c r="H22" s="10" t="s">
        <v>54</v>
      </c>
      <c r="I22" s="11" t="s">
        <v>55</v>
      </c>
      <c r="J22" s="32">
        <v>3475438043</v>
      </c>
      <c r="K22" s="23" t="s">
        <v>56</v>
      </c>
    </row>
    <row r="23" spans="1:13" ht="30.6" customHeight="1" x14ac:dyDescent="0.25">
      <c r="A23" s="5" t="s">
        <v>42</v>
      </c>
      <c r="B23" s="5" t="s">
        <v>14</v>
      </c>
      <c r="C23" s="6" t="s">
        <v>57</v>
      </c>
      <c r="D23" s="5"/>
      <c r="E23" s="7">
        <v>20833</v>
      </c>
      <c r="F23" s="5" t="s">
        <v>58</v>
      </c>
      <c r="G23" s="9" t="s">
        <v>15</v>
      </c>
      <c r="H23" s="10" t="s">
        <v>59</v>
      </c>
      <c r="I23" s="11" t="s">
        <v>60</v>
      </c>
      <c r="J23" s="12">
        <v>3296221401</v>
      </c>
      <c r="K23" s="13" t="s">
        <v>61</v>
      </c>
    </row>
    <row r="24" spans="1:13" ht="31.15" customHeight="1" x14ac:dyDescent="0.25">
      <c r="A24" s="5" t="s">
        <v>42</v>
      </c>
      <c r="B24" s="15" t="s">
        <v>62</v>
      </c>
      <c r="C24" s="6" t="s">
        <v>63</v>
      </c>
      <c r="D24" s="5"/>
      <c r="E24" s="21">
        <v>19830</v>
      </c>
      <c r="F24" s="5" t="s">
        <v>58</v>
      </c>
      <c r="G24" s="9" t="s">
        <v>15</v>
      </c>
      <c r="H24" s="33" t="s">
        <v>64</v>
      </c>
      <c r="I24" s="11" t="s">
        <v>65</v>
      </c>
      <c r="J24" s="12">
        <v>3683737920</v>
      </c>
      <c r="K24" s="23" t="s">
        <v>66</v>
      </c>
    </row>
    <row r="25" spans="1:13" ht="44.25" customHeight="1" x14ac:dyDescent="0.25">
      <c r="A25" s="5" t="s">
        <v>42</v>
      </c>
      <c r="B25" s="15" t="s">
        <v>360</v>
      </c>
      <c r="C25" s="6" t="s">
        <v>67</v>
      </c>
      <c r="D25" s="34" t="s">
        <v>68</v>
      </c>
      <c r="E25" s="21">
        <v>27365</v>
      </c>
      <c r="F25" s="5" t="s">
        <v>69</v>
      </c>
      <c r="G25" s="9" t="s">
        <v>15</v>
      </c>
      <c r="H25" s="33" t="s">
        <v>59</v>
      </c>
      <c r="I25" s="11" t="s">
        <v>70</v>
      </c>
      <c r="J25" s="12">
        <v>3284172426</v>
      </c>
      <c r="K25" s="23" t="s">
        <v>71</v>
      </c>
    </row>
    <row r="26" spans="1:13" ht="30.6" customHeight="1" x14ac:dyDescent="0.25">
      <c r="A26" s="5" t="s">
        <v>42</v>
      </c>
      <c r="B26" s="15" t="s">
        <v>361</v>
      </c>
      <c r="C26" s="6" t="s">
        <v>72</v>
      </c>
      <c r="D26" s="5"/>
      <c r="E26" s="7" t="s">
        <v>73</v>
      </c>
      <c r="F26" s="5" t="s">
        <v>74</v>
      </c>
      <c r="G26" s="9" t="s">
        <v>15</v>
      </c>
      <c r="H26" s="10" t="s">
        <v>59</v>
      </c>
      <c r="I26" s="11" t="s">
        <v>75</v>
      </c>
      <c r="J26" s="35">
        <v>3515890457</v>
      </c>
      <c r="K26" s="36" t="s">
        <v>76</v>
      </c>
    </row>
    <row r="30" spans="1:13" x14ac:dyDescent="0.2">
      <c r="A30" s="243" t="s">
        <v>77</v>
      </c>
      <c r="B30" s="258" t="s">
        <v>78</v>
      </c>
      <c r="C30" s="258"/>
      <c r="D30" s="258"/>
      <c r="E30" s="258"/>
      <c r="F30" s="258"/>
      <c r="G30" s="258"/>
      <c r="H30" s="258"/>
      <c r="I30" s="258"/>
      <c r="J30" s="258"/>
      <c r="K30" s="258"/>
    </row>
    <row r="31" spans="1:13" x14ac:dyDescent="0.2">
      <c r="A31" s="243" t="s">
        <v>79</v>
      </c>
      <c r="B31" s="258" t="s">
        <v>80</v>
      </c>
      <c r="C31" s="258"/>
      <c r="D31" s="258"/>
      <c r="E31" s="258"/>
      <c r="F31" s="258"/>
      <c r="G31" s="258"/>
      <c r="H31" s="258"/>
      <c r="I31" s="258"/>
      <c r="J31" s="258"/>
      <c r="K31" s="258"/>
    </row>
  </sheetData>
  <mergeCells count="3">
    <mergeCell ref="A5:K5"/>
    <mergeCell ref="B30:K30"/>
    <mergeCell ref="B31:K31"/>
  </mergeCells>
  <hyperlinks>
    <hyperlink ref="K8" r:id="rId1"/>
    <hyperlink ref="K9" r:id="rId2"/>
    <hyperlink ref="K10" r:id="rId3"/>
    <hyperlink ref="K11" r:id="rId4"/>
    <hyperlink ref="K13" r:id="rId5"/>
    <hyperlink ref="K20" r:id="rId6"/>
    <hyperlink ref="K21" r:id="rId7"/>
    <hyperlink ref="K22" r:id="rId8"/>
    <hyperlink ref="K23" r:id="rId9"/>
    <hyperlink ref="K24" r:id="rId10"/>
    <hyperlink ref="K25" r:id="rId11"/>
    <hyperlink ref="K26" r:id="rId12"/>
    <hyperlink ref="K12" r:id="rId13"/>
    <hyperlink ref="K14" r:id="rId14"/>
    <hyperlink ref="K16" r:id="rId15"/>
    <hyperlink ref="K15" r:id="rId16"/>
  </hyperlinks>
  <pageMargins left="0" right="0" top="0.55138888888888904" bottom="0.55138888888888904" header="0.51180555555555496" footer="0.51180555555555496"/>
  <pageSetup paperSize="9" firstPageNumber="0" orientation="portrait" verticalDpi="0" r:id="rId17"/>
  <drawing r:id="rId1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>
      <selection activeCell="G12" sqref="G12"/>
    </sheetView>
  </sheetViews>
  <sheetFormatPr defaultRowHeight="12.75" x14ac:dyDescent="0.2"/>
  <cols>
    <col min="1" max="1" width="29.42578125"/>
    <col min="2" max="2" width="16.7109375"/>
    <col min="3" max="3" width="16.5703125"/>
    <col min="4" max="4" width="17.28515625"/>
    <col min="5" max="5" width="21.28515625"/>
    <col min="6" max="6" width="15.140625"/>
    <col min="7" max="7" width="16.5703125"/>
    <col min="8" max="1025" width="8.7109375"/>
  </cols>
  <sheetData>
    <row r="1" spans="1:7" ht="15.75" x14ac:dyDescent="0.25">
      <c r="A1" s="49"/>
      <c r="G1" s="1" t="s">
        <v>199</v>
      </c>
    </row>
    <row r="2" spans="1:7" ht="15.75" x14ac:dyDescent="0.25">
      <c r="A2" s="49"/>
      <c r="G2" s="1"/>
    </row>
    <row r="3" spans="1:7" ht="15.75" x14ac:dyDescent="0.25">
      <c r="A3" s="49"/>
      <c r="G3" s="1"/>
    </row>
    <row r="4" spans="1:7" ht="15.75" x14ac:dyDescent="0.25">
      <c r="A4" s="49"/>
      <c r="G4" s="1" t="s">
        <v>343</v>
      </c>
    </row>
    <row r="5" spans="1:7" ht="15.75" x14ac:dyDescent="0.25">
      <c r="A5" s="49"/>
      <c r="G5" s="1"/>
    </row>
    <row r="6" spans="1:7" ht="15.75" x14ac:dyDescent="0.25">
      <c r="A6" s="49"/>
    </row>
    <row r="7" spans="1:7" ht="15.75" x14ac:dyDescent="0.25">
      <c r="A7" s="257" t="s">
        <v>200</v>
      </c>
      <c r="B7" s="257"/>
      <c r="C7" s="257"/>
      <c r="D7" s="257"/>
      <c r="E7" s="257"/>
      <c r="F7" s="257"/>
      <c r="G7" s="257"/>
    </row>
    <row r="8" spans="1:7" ht="15.75" x14ac:dyDescent="0.25">
      <c r="A8" s="49"/>
    </row>
    <row r="9" spans="1:7" ht="25.5" x14ac:dyDescent="0.2">
      <c r="A9" s="123" t="s">
        <v>201</v>
      </c>
      <c r="B9" s="123" t="s">
        <v>202</v>
      </c>
      <c r="C9" s="123" t="s">
        <v>203</v>
      </c>
      <c r="D9" s="123" t="s">
        <v>204</v>
      </c>
      <c r="E9" s="123" t="s">
        <v>205</v>
      </c>
      <c r="F9" s="123" t="s">
        <v>206</v>
      </c>
      <c r="G9" s="123" t="s">
        <v>207</v>
      </c>
    </row>
    <row r="10" spans="1:7" x14ac:dyDescent="0.2">
      <c r="A10" s="124" t="s">
        <v>349</v>
      </c>
      <c r="B10" s="124" t="s">
        <v>350</v>
      </c>
      <c r="C10" s="125">
        <v>44147</v>
      </c>
      <c r="D10" s="125">
        <v>44158</v>
      </c>
      <c r="E10" s="125"/>
      <c r="F10" s="124">
        <v>280</v>
      </c>
      <c r="G10" s="124">
        <v>0</v>
      </c>
    </row>
    <row r="11" spans="1:7" x14ac:dyDescent="0.2">
      <c r="A11" s="124" t="s">
        <v>351</v>
      </c>
      <c r="B11" s="124" t="s">
        <v>352</v>
      </c>
      <c r="C11" s="125">
        <v>44167</v>
      </c>
      <c r="D11" s="125">
        <v>44188</v>
      </c>
      <c r="E11" s="125">
        <v>43869</v>
      </c>
      <c r="F11" s="124">
        <v>2381</v>
      </c>
      <c r="G11" s="124">
        <v>303</v>
      </c>
    </row>
    <row r="12" spans="1:7" x14ac:dyDescent="0.2">
      <c r="A12" s="126"/>
      <c r="B12" s="126"/>
      <c r="C12" s="127"/>
      <c r="D12" s="127"/>
      <c r="E12" s="127"/>
      <c r="F12" s="126"/>
      <c r="G12" s="126"/>
    </row>
    <row r="13" spans="1:7" ht="15.75" x14ac:dyDescent="0.25">
      <c r="A13" s="49"/>
    </row>
    <row r="14" spans="1:7" ht="15.75" x14ac:dyDescent="0.25">
      <c r="A14" s="257" t="s">
        <v>208</v>
      </c>
      <c r="B14" s="257"/>
      <c r="C14" s="257"/>
      <c r="D14" s="257"/>
      <c r="E14" s="257"/>
      <c r="F14" s="257"/>
      <c r="G14" s="257"/>
    </row>
    <row r="15" spans="1:7" ht="15" x14ac:dyDescent="0.2">
      <c r="A15" s="77"/>
    </row>
    <row r="16" spans="1:7" ht="18" customHeight="1" x14ac:dyDescent="0.2">
      <c r="A16" s="123" t="s">
        <v>201</v>
      </c>
      <c r="B16" s="123" t="s">
        <v>202</v>
      </c>
      <c r="C16" s="123" t="s">
        <v>203</v>
      </c>
      <c r="D16" s="123" t="s">
        <v>204</v>
      </c>
      <c r="E16" s="123" t="s">
        <v>205</v>
      </c>
      <c r="F16" s="123" t="s">
        <v>206</v>
      </c>
      <c r="G16" s="123" t="s">
        <v>207</v>
      </c>
    </row>
    <row r="17" spans="1:7" x14ac:dyDescent="0.2">
      <c r="A17" s="261" t="s">
        <v>348</v>
      </c>
      <c r="B17" s="262"/>
      <c r="C17" s="262"/>
      <c r="D17" s="262"/>
      <c r="E17" s="262"/>
      <c r="F17" s="262"/>
      <c r="G17" s="278"/>
    </row>
  </sheetData>
  <mergeCells count="3">
    <mergeCell ref="A7:G7"/>
    <mergeCell ref="A14:G14"/>
    <mergeCell ref="A17:G17"/>
  </mergeCells>
  <pageMargins left="0.39374999999999999" right="0.39374999999999999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zoomScaleNormal="100" workbookViewId="0">
      <selection activeCell="C11" sqref="C11"/>
    </sheetView>
  </sheetViews>
  <sheetFormatPr defaultRowHeight="12.75" x14ac:dyDescent="0.2"/>
  <cols>
    <col min="1" max="1" width="44.140625"/>
    <col min="2" max="2" width="40.7109375"/>
    <col min="3" max="3" width="48.42578125"/>
    <col min="4" max="1025" width="8.7109375"/>
  </cols>
  <sheetData>
    <row r="1" spans="1:3" ht="15.75" x14ac:dyDescent="0.25">
      <c r="A1" s="49"/>
      <c r="C1" s="1" t="s">
        <v>210</v>
      </c>
    </row>
    <row r="2" spans="1:3" ht="15.75" x14ac:dyDescent="0.25">
      <c r="A2" s="49"/>
      <c r="C2" s="1"/>
    </row>
    <row r="3" spans="1:3" ht="15.75" x14ac:dyDescent="0.25">
      <c r="A3" s="49"/>
      <c r="C3" s="1"/>
    </row>
    <row r="4" spans="1:3" ht="15.75" x14ac:dyDescent="0.25">
      <c r="A4" s="49"/>
      <c r="C4" s="1"/>
    </row>
    <row r="5" spans="1:3" ht="15.75" x14ac:dyDescent="0.25">
      <c r="A5" s="49"/>
      <c r="C5" s="1" t="s">
        <v>343</v>
      </c>
    </row>
    <row r="6" spans="1:3" ht="15.75" x14ac:dyDescent="0.25">
      <c r="A6" s="49"/>
    </row>
    <row r="7" spans="1:3" ht="15.75" x14ac:dyDescent="0.25">
      <c r="A7" s="257" t="s">
        <v>211</v>
      </c>
      <c r="B7" s="257"/>
      <c r="C7" s="257"/>
    </row>
    <row r="8" spans="1:3" ht="15" customHeight="1" x14ac:dyDescent="0.2">
      <c r="A8" s="128"/>
    </row>
    <row r="9" spans="1:3" x14ac:dyDescent="0.2">
      <c r="A9" s="129" t="s">
        <v>192</v>
      </c>
      <c r="B9" s="130" t="s">
        <v>212</v>
      </c>
      <c r="C9" s="129" t="s">
        <v>213</v>
      </c>
    </row>
    <row r="10" spans="1:3" x14ac:dyDescent="0.2">
      <c r="A10" s="131" t="s">
        <v>100</v>
      </c>
      <c r="B10" s="132">
        <v>21</v>
      </c>
      <c r="C10" s="133">
        <v>22</v>
      </c>
    </row>
    <row r="11" spans="1:3" x14ac:dyDescent="0.2">
      <c r="A11" s="134" t="s">
        <v>101</v>
      </c>
      <c r="B11" s="124">
        <v>171</v>
      </c>
      <c r="C11" s="135">
        <v>274</v>
      </c>
    </row>
    <row r="12" spans="1:3" x14ac:dyDescent="0.2">
      <c r="A12" s="136" t="s">
        <v>102</v>
      </c>
      <c r="B12" s="137">
        <v>26</v>
      </c>
      <c r="C12" s="138">
        <v>32</v>
      </c>
    </row>
  </sheetData>
  <mergeCells count="1">
    <mergeCell ref="A7:C7"/>
  </mergeCells>
  <pageMargins left="0.39374999999999999" right="0.39374999999999999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topLeftCell="A4" zoomScaleNormal="100" workbookViewId="0">
      <selection activeCell="G39" sqref="G39"/>
    </sheetView>
  </sheetViews>
  <sheetFormatPr defaultRowHeight="12.75" x14ac:dyDescent="0.2"/>
  <cols>
    <col min="1" max="1" width="16"/>
    <col min="2" max="2" width="19.140625"/>
    <col min="3" max="3" width="10.5703125"/>
    <col min="4" max="4" width="11.42578125"/>
    <col min="5" max="5" width="11.28515625"/>
    <col min="6" max="6" width="13.140625"/>
    <col min="7" max="7" width="11.28515625"/>
    <col min="8" max="8" width="14.42578125"/>
    <col min="9" max="9" width="11.28515625"/>
    <col min="10" max="10" width="14.7109375"/>
    <col min="11" max="1025" width="8.7109375"/>
  </cols>
  <sheetData>
    <row r="1" spans="1:10" ht="15.75" x14ac:dyDescent="0.25">
      <c r="J1" s="139" t="s">
        <v>214</v>
      </c>
    </row>
    <row r="2" spans="1:10" ht="15.75" x14ac:dyDescent="0.25">
      <c r="J2" s="140"/>
    </row>
    <row r="3" spans="1:10" ht="15" customHeight="1" x14ac:dyDescent="0.25">
      <c r="A3" s="140"/>
      <c r="B3" s="141"/>
      <c r="C3" s="142"/>
      <c r="D3" s="142"/>
      <c r="E3" s="142"/>
      <c r="F3" s="142"/>
      <c r="G3" s="142"/>
      <c r="H3" s="142"/>
      <c r="I3" s="142"/>
      <c r="J3" s="1" t="s">
        <v>343</v>
      </c>
    </row>
    <row r="4" spans="1:10" ht="15" customHeight="1" x14ac:dyDescent="0.25">
      <c r="A4" s="140"/>
      <c r="B4" s="141"/>
      <c r="C4" s="142"/>
      <c r="D4" s="142"/>
      <c r="E4" s="142"/>
      <c r="F4" s="142"/>
      <c r="G4" s="142"/>
      <c r="H4" s="142"/>
      <c r="I4" s="142"/>
      <c r="J4" s="142"/>
    </row>
    <row r="5" spans="1:10" s="28" customFormat="1" ht="12" x14ac:dyDescent="0.2">
      <c r="A5" s="283" t="s">
        <v>215</v>
      </c>
      <c r="B5" s="283"/>
      <c r="C5" s="283"/>
      <c r="D5" s="283"/>
      <c r="E5" s="283"/>
      <c r="F5" s="283"/>
      <c r="G5" s="283"/>
      <c r="H5" s="283"/>
      <c r="I5" s="283"/>
      <c r="J5" s="283"/>
    </row>
    <row r="6" spans="1:10" ht="12" customHeight="1" x14ac:dyDescent="0.2">
      <c r="A6" s="284" t="s">
        <v>149</v>
      </c>
      <c r="B6" s="284" t="s">
        <v>188</v>
      </c>
      <c r="C6" s="284" t="s">
        <v>216</v>
      </c>
      <c r="D6" s="285" t="s">
        <v>217</v>
      </c>
      <c r="E6" s="284" t="s">
        <v>218</v>
      </c>
      <c r="F6" s="284"/>
      <c r="G6" s="286" t="s">
        <v>219</v>
      </c>
      <c r="H6" s="286"/>
      <c r="I6" s="287" t="s">
        <v>220</v>
      </c>
      <c r="J6" s="287"/>
    </row>
    <row r="7" spans="1:10" x14ac:dyDescent="0.2">
      <c r="A7" s="284"/>
      <c r="B7" s="284"/>
      <c r="C7" s="284"/>
      <c r="D7" s="285"/>
      <c r="E7" s="143" t="s">
        <v>221</v>
      </c>
      <c r="F7" s="143" t="s">
        <v>222</v>
      </c>
      <c r="G7" s="144" t="s">
        <v>221</v>
      </c>
      <c r="H7" s="144" t="s">
        <v>222</v>
      </c>
      <c r="I7" s="145" t="s">
        <v>221</v>
      </c>
      <c r="J7" s="145" t="s">
        <v>222</v>
      </c>
    </row>
    <row r="8" spans="1:10" x14ac:dyDescent="0.2">
      <c r="A8" s="53" t="s">
        <v>13</v>
      </c>
      <c r="B8" s="146" t="s">
        <v>13</v>
      </c>
      <c r="C8" s="147" t="s">
        <v>101</v>
      </c>
      <c r="D8" s="147">
        <v>163</v>
      </c>
      <c r="E8" s="147">
        <v>3198</v>
      </c>
      <c r="F8" s="147">
        <v>0</v>
      </c>
      <c r="G8" s="147">
        <v>2021</v>
      </c>
      <c r="H8" s="147">
        <v>0</v>
      </c>
      <c r="I8" s="148">
        <v>0</v>
      </c>
      <c r="J8" s="148">
        <v>0</v>
      </c>
    </row>
    <row r="9" spans="1:10" x14ac:dyDescent="0.2">
      <c r="A9" s="53" t="s">
        <v>13</v>
      </c>
      <c r="B9" s="146" t="s">
        <v>111</v>
      </c>
      <c r="C9" s="147" t="s">
        <v>101</v>
      </c>
      <c r="D9" s="147">
        <v>6</v>
      </c>
      <c r="E9" s="147">
        <v>38</v>
      </c>
      <c r="F9" s="147">
        <v>0</v>
      </c>
      <c r="G9" s="147">
        <v>19</v>
      </c>
      <c r="H9" s="147">
        <v>0</v>
      </c>
      <c r="I9" s="148">
        <v>0</v>
      </c>
      <c r="J9" s="148">
        <v>0</v>
      </c>
    </row>
    <row r="10" spans="1:10" x14ac:dyDescent="0.2">
      <c r="A10" s="53" t="s">
        <v>13</v>
      </c>
      <c r="B10" s="146" t="s">
        <v>112</v>
      </c>
      <c r="C10" s="147" t="s">
        <v>101</v>
      </c>
      <c r="D10" s="147">
        <v>0</v>
      </c>
      <c r="E10" s="147">
        <v>0</v>
      </c>
      <c r="F10" s="147">
        <v>0</v>
      </c>
      <c r="G10" s="147">
        <v>0</v>
      </c>
      <c r="H10" s="147">
        <v>0</v>
      </c>
      <c r="I10" s="148">
        <v>0</v>
      </c>
      <c r="J10" s="148">
        <v>0</v>
      </c>
    </row>
    <row r="11" spans="1:10" x14ac:dyDescent="0.2">
      <c r="A11" s="53" t="s">
        <v>13</v>
      </c>
      <c r="B11" s="146" t="s">
        <v>113</v>
      </c>
      <c r="C11" s="147" t="s">
        <v>101</v>
      </c>
      <c r="D11" s="147">
        <v>8</v>
      </c>
      <c r="E11" s="147">
        <v>189</v>
      </c>
      <c r="F11" s="147">
        <v>0</v>
      </c>
      <c r="G11" s="147">
        <v>189</v>
      </c>
      <c r="H11" s="147">
        <v>0</v>
      </c>
      <c r="I11" s="148">
        <v>0</v>
      </c>
      <c r="J11" s="148">
        <v>0</v>
      </c>
    </row>
    <row r="12" spans="1:10" x14ac:dyDescent="0.2">
      <c r="A12" s="53" t="s">
        <v>13</v>
      </c>
      <c r="B12" s="146" t="s">
        <v>37</v>
      </c>
      <c r="C12" s="147" t="s">
        <v>101</v>
      </c>
      <c r="D12" s="147">
        <v>0</v>
      </c>
      <c r="E12" s="147">
        <v>0</v>
      </c>
      <c r="F12" s="147">
        <v>0</v>
      </c>
      <c r="G12" s="147">
        <v>0</v>
      </c>
      <c r="H12" s="147">
        <v>0</v>
      </c>
      <c r="I12" s="148">
        <v>0</v>
      </c>
      <c r="J12" s="148">
        <v>0</v>
      </c>
    </row>
    <row r="13" spans="1:10" x14ac:dyDescent="0.2">
      <c r="A13" s="53" t="s">
        <v>13</v>
      </c>
      <c r="B13" s="146" t="s">
        <v>114</v>
      </c>
      <c r="C13" s="147" t="s">
        <v>101</v>
      </c>
      <c r="D13" s="147">
        <v>20</v>
      </c>
      <c r="E13" s="147">
        <v>306</v>
      </c>
      <c r="F13" s="147">
        <v>246</v>
      </c>
      <c r="G13" s="147">
        <v>306</v>
      </c>
      <c r="H13" s="147">
        <v>0</v>
      </c>
      <c r="I13" s="148">
        <v>0</v>
      </c>
      <c r="J13" s="148">
        <v>0</v>
      </c>
    </row>
    <row r="14" spans="1:10" x14ac:dyDescent="0.2">
      <c r="A14" s="53" t="s">
        <v>13</v>
      </c>
      <c r="B14" s="146" t="s">
        <v>115</v>
      </c>
      <c r="C14" s="147" t="s">
        <v>101</v>
      </c>
      <c r="D14" s="147">
        <v>70</v>
      </c>
      <c r="E14" s="147">
        <v>777</v>
      </c>
      <c r="F14" s="147">
        <v>742</v>
      </c>
      <c r="G14" s="147">
        <v>777</v>
      </c>
      <c r="H14" s="147">
        <v>0</v>
      </c>
      <c r="I14" s="148">
        <v>0</v>
      </c>
      <c r="J14" s="148">
        <v>0</v>
      </c>
    </row>
    <row r="15" spans="1:10" x14ac:dyDescent="0.2">
      <c r="A15" s="53" t="s">
        <v>13</v>
      </c>
      <c r="B15" s="146" t="s">
        <v>116</v>
      </c>
      <c r="C15" s="147" t="s">
        <v>101</v>
      </c>
      <c r="D15" s="147">
        <v>72</v>
      </c>
      <c r="E15" s="147">
        <v>1119</v>
      </c>
      <c r="F15" s="147">
        <v>93</v>
      </c>
      <c r="G15" s="147">
        <v>525</v>
      </c>
      <c r="H15" s="147">
        <v>0</v>
      </c>
      <c r="I15" s="148">
        <v>0</v>
      </c>
      <c r="J15" s="148">
        <v>0</v>
      </c>
    </row>
    <row r="16" spans="1:10" x14ac:dyDescent="0.2">
      <c r="A16" s="53" t="s">
        <v>13</v>
      </c>
      <c r="B16" s="146" t="s">
        <v>117</v>
      </c>
      <c r="C16" s="147" t="s">
        <v>101</v>
      </c>
      <c r="D16" s="147">
        <v>76</v>
      </c>
      <c r="E16" s="147">
        <v>1197</v>
      </c>
      <c r="F16" s="147">
        <v>193</v>
      </c>
      <c r="G16" s="147">
        <v>722</v>
      </c>
      <c r="H16" s="147">
        <v>0</v>
      </c>
      <c r="I16" s="148">
        <v>0</v>
      </c>
      <c r="J16" s="148">
        <v>0</v>
      </c>
    </row>
    <row r="17" spans="1:10" x14ac:dyDescent="0.2">
      <c r="A17" s="53" t="s">
        <v>13</v>
      </c>
      <c r="B17" s="146" t="s">
        <v>118</v>
      </c>
      <c r="C17" s="147" t="s">
        <v>101</v>
      </c>
      <c r="D17" s="147">
        <v>41</v>
      </c>
      <c r="E17" s="147">
        <v>671</v>
      </c>
      <c r="F17" s="147">
        <v>231</v>
      </c>
      <c r="G17" s="147">
        <v>417</v>
      </c>
      <c r="H17" s="147">
        <v>0</v>
      </c>
      <c r="I17" s="148">
        <v>0</v>
      </c>
      <c r="J17" s="148">
        <v>0</v>
      </c>
    </row>
    <row r="18" spans="1:10" x14ac:dyDescent="0.2">
      <c r="A18" s="53" t="s">
        <v>13</v>
      </c>
      <c r="B18" s="146" t="s">
        <v>119</v>
      </c>
      <c r="C18" s="147" t="s">
        <v>101</v>
      </c>
      <c r="D18" s="147">
        <v>2</v>
      </c>
      <c r="E18" s="147">
        <v>42</v>
      </c>
      <c r="F18" s="147">
        <v>0</v>
      </c>
      <c r="G18" s="147">
        <v>42</v>
      </c>
      <c r="H18" s="147">
        <v>0</v>
      </c>
      <c r="I18" s="148">
        <v>0</v>
      </c>
      <c r="J18" s="148">
        <v>0</v>
      </c>
    </row>
    <row r="19" spans="1:10" x14ac:dyDescent="0.2">
      <c r="A19" s="53" t="s">
        <v>13</v>
      </c>
      <c r="B19" s="146" t="s">
        <v>120</v>
      </c>
      <c r="C19" s="147" t="s">
        <v>101</v>
      </c>
      <c r="D19" s="147">
        <v>5</v>
      </c>
      <c r="E19" s="147">
        <v>207</v>
      </c>
      <c r="F19" s="147">
        <v>0</v>
      </c>
      <c r="G19" s="147">
        <v>127</v>
      </c>
      <c r="H19" s="147">
        <v>0</v>
      </c>
      <c r="I19" s="148">
        <v>0</v>
      </c>
      <c r="J19" s="148">
        <v>0</v>
      </c>
    </row>
    <row r="20" spans="1:10" x14ac:dyDescent="0.2">
      <c r="A20" s="53" t="s">
        <v>13</v>
      </c>
      <c r="B20" s="146" t="s">
        <v>121</v>
      </c>
      <c r="C20" s="147" t="s">
        <v>101</v>
      </c>
      <c r="D20" s="147">
        <v>25</v>
      </c>
      <c r="E20" s="147">
        <v>285</v>
      </c>
      <c r="F20" s="147">
        <v>0</v>
      </c>
      <c r="G20" s="147">
        <v>273</v>
      </c>
      <c r="H20" s="147">
        <v>0</v>
      </c>
      <c r="I20" s="148">
        <v>0</v>
      </c>
      <c r="J20" s="148">
        <v>0</v>
      </c>
    </row>
    <row r="21" spans="1:10" x14ac:dyDescent="0.2">
      <c r="A21" s="53" t="s">
        <v>13</v>
      </c>
      <c r="B21" s="146" t="s">
        <v>122</v>
      </c>
      <c r="C21" s="147" t="s">
        <v>101</v>
      </c>
      <c r="D21" s="147">
        <v>17</v>
      </c>
      <c r="E21" s="147">
        <v>536</v>
      </c>
      <c r="F21" s="147">
        <v>0</v>
      </c>
      <c r="G21" s="147">
        <v>336</v>
      </c>
      <c r="H21" s="147">
        <v>0</v>
      </c>
      <c r="I21" s="148">
        <v>0</v>
      </c>
      <c r="J21" s="148">
        <v>0</v>
      </c>
    </row>
    <row r="22" spans="1:10" x14ac:dyDescent="0.2">
      <c r="A22" s="53" t="s">
        <v>13</v>
      </c>
      <c r="B22" s="146" t="s">
        <v>24</v>
      </c>
      <c r="C22" s="147" t="s">
        <v>101</v>
      </c>
      <c r="D22" s="147">
        <v>55</v>
      </c>
      <c r="E22" s="147">
        <v>889</v>
      </c>
      <c r="F22" s="147">
        <v>0</v>
      </c>
      <c r="G22" s="147">
        <v>964</v>
      </c>
      <c r="H22" s="147">
        <v>0</v>
      </c>
      <c r="I22" s="148">
        <v>0</v>
      </c>
      <c r="J22" s="148">
        <v>0</v>
      </c>
    </row>
    <row r="23" spans="1:10" x14ac:dyDescent="0.2">
      <c r="A23" s="53" t="s">
        <v>13</v>
      </c>
      <c r="B23" s="146" t="s">
        <v>123</v>
      </c>
      <c r="C23" s="147" t="s">
        <v>101</v>
      </c>
      <c r="D23" s="147">
        <v>4</v>
      </c>
      <c r="E23" s="147">
        <v>72</v>
      </c>
      <c r="F23" s="147">
        <v>0</v>
      </c>
      <c r="G23" s="147">
        <v>72</v>
      </c>
      <c r="H23" s="147">
        <v>0</v>
      </c>
      <c r="I23" s="148">
        <v>0</v>
      </c>
      <c r="J23" s="148">
        <v>0</v>
      </c>
    </row>
    <row r="24" spans="1:10" x14ac:dyDescent="0.2">
      <c r="A24" s="149"/>
      <c r="B24" s="149"/>
      <c r="C24" s="150" t="s">
        <v>129</v>
      </c>
      <c r="D24" s="151">
        <f>SUM(D8:D23)</f>
        <v>564</v>
      </c>
      <c r="E24" s="151">
        <f t="shared" ref="E24:J24" si="0">SUM(E8:E23)</f>
        <v>9526</v>
      </c>
      <c r="F24" s="151">
        <f t="shared" si="0"/>
        <v>1505</v>
      </c>
      <c r="G24" s="151">
        <f t="shared" si="0"/>
        <v>6790</v>
      </c>
      <c r="H24" s="151">
        <f t="shared" si="0"/>
        <v>0</v>
      </c>
      <c r="I24" s="151">
        <f t="shared" si="0"/>
        <v>0</v>
      </c>
      <c r="J24" s="151">
        <f t="shared" si="0"/>
        <v>0</v>
      </c>
    </row>
    <row r="25" spans="1:10" x14ac:dyDescent="0.2">
      <c r="A25" s="149"/>
      <c r="B25" s="149"/>
      <c r="C25" s="152"/>
      <c r="D25" s="153"/>
      <c r="E25" s="153"/>
      <c r="F25" s="153"/>
      <c r="G25" s="153"/>
      <c r="H25" s="153"/>
      <c r="I25" s="154"/>
      <c r="J25" s="154"/>
    </row>
    <row r="26" spans="1:10" x14ac:dyDescent="0.2">
      <c r="A26" s="149"/>
      <c r="B26" s="282" t="s">
        <v>223</v>
      </c>
      <c r="C26" s="282"/>
      <c r="D26" s="155">
        <f>D24</f>
        <v>564</v>
      </c>
      <c r="E26" s="155">
        <f t="shared" ref="E26:J26" si="1">E24</f>
        <v>9526</v>
      </c>
      <c r="F26" s="155">
        <f t="shared" si="1"/>
        <v>1505</v>
      </c>
      <c r="G26" s="155">
        <f t="shared" si="1"/>
        <v>6790</v>
      </c>
      <c r="H26" s="155">
        <f t="shared" si="1"/>
        <v>0</v>
      </c>
      <c r="I26" s="155">
        <f t="shared" si="1"/>
        <v>0</v>
      </c>
      <c r="J26" s="155">
        <f t="shared" si="1"/>
        <v>0</v>
      </c>
    </row>
    <row r="27" spans="1:10" x14ac:dyDescent="0.2">
      <c r="A27" s="149"/>
      <c r="B27" s="279" t="s">
        <v>224</v>
      </c>
      <c r="C27" s="279"/>
      <c r="D27" s="151">
        <v>0</v>
      </c>
      <c r="E27" s="151">
        <v>0</v>
      </c>
      <c r="F27" s="151">
        <v>0</v>
      </c>
      <c r="G27" s="151">
        <v>0</v>
      </c>
      <c r="H27" s="151">
        <v>0</v>
      </c>
      <c r="I27" s="156">
        <v>0</v>
      </c>
      <c r="J27" s="157">
        <v>0</v>
      </c>
    </row>
    <row r="28" spans="1:10" x14ac:dyDescent="0.2">
      <c r="A28" s="149"/>
      <c r="B28" s="280" t="s">
        <v>225</v>
      </c>
      <c r="C28" s="280"/>
      <c r="D28" s="158">
        <v>0</v>
      </c>
      <c r="E28" s="158">
        <v>0</v>
      </c>
      <c r="F28" s="158">
        <v>0</v>
      </c>
      <c r="G28" s="158">
        <v>0</v>
      </c>
      <c r="H28" s="158">
        <v>0</v>
      </c>
      <c r="I28" s="159">
        <v>0</v>
      </c>
      <c r="J28" s="160">
        <v>0</v>
      </c>
    </row>
    <row r="29" spans="1:10" ht="18" x14ac:dyDescent="0.25">
      <c r="A29" s="161"/>
      <c r="B29" s="161"/>
      <c r="C29" s="149"/>
      <c r="D29" s="162"/>
      <c r="E29" s="162"/>
      <c r="F29" s="162"/>
      <c r="G29" s="161"/>
      <c r="H29" s="161"/>
      <c r="I29" s="161"/>
      <c r="J29" s="142"/>
    </row>
    <row r="30" spans="1:10" ht="15.75" x14ac:dyDescent="0.25">
      <c r="A30" s="161"/>
      <c r="B30" s="161"/>
      <c r="C30" s="149"/>
      <c r="D30" s="149"/>
      <c r="E30" s="149"/>
      <c r="F30" s="149"/>
      <c r="G30" s="161"/>
      <c r="H30" s="161"/>
      <c r="I30" s="163"/>
      <c r="J30" s="139" t="s">
        <v>226</v>
      </c>
    </row>
    <row r="31" spans="1:10" x14ac:dyDescent="0.2">
      <c r="A31" s="281" t="s">
        <v>149</v>
      </c>
      <c r="B31" s="281" t="s">
        <v>188</v>
      </c>
      <c r="C31" s="281" t="s">
        <v>216</v>
      </c>
      <c r="D31" s="281" t="s">
        <v>227</v>
      </c>
      <c r="E31" s="281" t="s">
        <v>218</v>
      </c>
      <c r="F31" s="281"/>
      <c r="G31" s="281" t="s">
        <v>219</v>
      </c>
      <c r="H31" s="281"/>
      <c r="I31" s="281" t="s">
        <v>220</v>
      </c>
      <c r="J31" s="281"/>
    </row>
    <row r="32" spans="1:10" x14ac:dyDescent="0.2">
      <c r="A32" s="281"/>
      <c r="B32" s="281"/>
      <c r="C32" s="281"/>
      <c r="D32" s="281"/>
      <c r="E32" s="164" t="s">
        <v>221</v>
      </c>
      <c r="F32" s="164" t="s">
        <v>222</v>
      </c>
      <c r="G32" s="164" t="s">
        <v>221</v>
      </c>
      <c r="H32" s="164" t="s">
        <v>222</v>
      </c>
      <c r="I32" s="164" t="s">
        <v>221</v>
      </c>
      <c r="J32" s="164" t="s">
        <v>222</v>
      </c>
    </row>
    <row r="33" spans="1:10" x14ac:dyDescent="0.2">
      <c r="A33" s="53" t="s">
        <v>42</v>
      </c>
      <c r="B33" s="165" t="s">
        <v>42</v>
      </c>
      <c r="C33" s="151" t="s">
        <v>101</v>
      </c>
      <c r="D33" s="151">
        <v>114</v>
      </c>
      <c r="E33" s="151">
        <v>3148</v>
      </c>
      <c r="F33" s="151">
        <v>0</v>
      </c>
      <c r="G33" s="151">
        <v>1391</v>
      </c>
      <c r="H33" s="151">
        <v>451</v>
      </c>
      <c r="I33" s="151">
        <v>0</v>
      </c>
      <c r="J33" s="151">
        <v>0</v>
      </c>
    </row>
    <row r="34" spans="1:10" x14ac:dyDescent="0.2">
      <c r="A34" s="53" t="s">
        <v>42</v>
      </c>
      <c r="B34" s="165" t="s">
        <v>125</v>
      </c>
      <c r="C34" s="151" t="s">
        <v>101</v>
      </c>
      <c r="D34" s="151">
        <v>12</v>
      </c>
      <c r="E34" s="151">
        <v>398</v>
      </c>
      <c r="F34" s="151">
        <v>0</v>
      </c>
      <c r="G34" s="151">
        <v>43</v>
      </c>
      <c r="H34" s="151">
        <v>156</v>
      </c>
      <c r="I34" s="151">
        <v>0</v>
      </c>
      <c r="J34" s="151">
        <v>0</v>
      </c>
    </row>
    <row r="35" spans="1:10" x14ac:dyDescent="0.2">
      <c r="A35" s="53" t="s">
        <v>42</v>
      </c>
      <c r="B35" s="165" t="s">
        <v>126</v>
      </c>
      <c r="C35" s="151" t="s">
        <v>101</v>
      </c>
      <c r="D35" s="151">
        <v>15</v>
      </c>
      <c r="E35" s="151">
        <v>197</v>
      </c>
      <c r="F35" s="151">
        <v>0</v>
      </c>
      <c r="G35" s="151">
        <v>132</v>
      </c>
      <c r="H35" s="151">
        <v>0</v>
      </c>
      <c r="I35" s="151">
        <v>0</v>
      </c>
      <c r="J35" s="151">
        <v>0</v>
      </c>
    </row>
    <row r="36" spans="1:10" x14ac:dyDescent="0.2">
      <c r="A36" s="53" t="s">
        <v>42</v>
      </c>
      <c r="B36" s="165" t="s">
        <v>53</v>
      </c>
      <c r="C36" s="151" t="s">
        <v>101</v>
      </c>
      <c r="D36" s="151">
        <v>0</v>
      </c>
      <c r="E36" s="151">
        <v>0</v>
      </c>
      <c r="F36" s="151">
        <v>0</v>
      </c>
      <c r="G36" s="151">
        <v>0</v>
      </c>
      <c r="H36" s="151">
        <v>0</v>
      </c>
      <c r="I36" s="151">
        <v>0</v>
      </c>
      <c r="J36" s="151">
        <v>0</v>
      </c>
    </row>
    <row r="37" spans="1:10" x14ac:dyDescent="0.2">
      <c r="A37" s="53" t="s">
        <v>42</v>
      </c>
      <c r="B37" s="165" t="s">
        <v>58</v>
      </c>
      <c r="C37" s="151" t="s">
        <v>101</v>
      </c>
      <c r="D37" s="151">
        <v>49</v>
      </c>
      <c r="E37" s="151">
        <v>827</v>
      </c>
      <c r="F37" s="151">
        <v>437</v>
      </c>
      <c r="G37" s="151">
        <v>389</v>
      </c>
      <c r="H37" s="151">
        <v>438</v>
      </c>
      <c r="I37" s="151">
        <v>0</v>
      </c>
      <c r="J37" s="151">
        <v>0</v>
      </c>
    </row>
    <row r="38" spans="1:10" x14ac:dyDescent="0.2">
      <c r="A38" s="53" t="s">
        <v>42</v>
      </c>
      <c r="B38" s="165" t="s">
        <v>127</v>
      </c>
      <c r="C38" s="151" t="s">
        <v>101</v>
      </c>
      <c r="D38" s="151">
        <v>48</v>
      </c>
      <c r="E38" s="151">
        <v>1118</v>
      </c>
      <c r="F38" s="151">
        <v>155</v>
      </c>
      <c r="G38" s="151">
        <v>963</v>
      </c>
      <c r="H38" s="151">
        <v>155</v>
      </c>
      <c r="I38" s="151">
        <v>0</v>
      </c>
      <c r="J38" s="151">
        <v>0</v>
      </c>
    </row>
    <row r="39" spans="1:10" x14ac:dyDescent="0.2">
      <c r="A39" s="53" t="s">
        <v>42</v>
      </c>
      <c r="B39" s="165" t="s">
        <v>128</v>
      </c>
      <c r="C39" s="151" t="s">
        <v>101</v>
      </c>
      <c r="D39" s="151">
        <v>15</v>
      </c>
      <c r="E39" s="151">
        <v>187</v>
      </c>
      <c r="F39" s="151">
        <v>79</v>
      </c>
      <c r="G39" s="151">
        <v>229</v>
      </c>
      <c r="H39" s="151">
        <v>0</v>
      </c>
      <c r="I39" s="151">
        <v>0</v>
      </c>
      <c r="J39" s="151">
        <v>0</v>
      </c>
    </row>
    <row r="40" spans="1:10" x14ac:dyDescent="0.2">
      <c r="A40" s="166"/>
      <c r="B40" s="166"/>
      <c r="C40" s="150" t="s">
        <v>129</v>
      </c>
      <c r="D40" s="151">
        <f>SUM(D33:D39)</f>
        <v>253</v>
      </c>
      <c r="E40" s="151">
        <f>SUM(E33:E39)</f>
        <v>5875</v>
      </c>
      <c r="F40" s="151">
        <f t="shared" ref="F40:J40" si="2">SUM(F33:F39)</f>
        <v>671</v>
      </c>
      <c r="G40" s="151">
        <f t="shared" si="2"/>
        <v>3147</v>
      </c>
      <c r="H40" s="151">
        <f t="shared" si="2"/>
        <v>1200</v>
      </c>
      <c r="I40" s="151">
        <f t="shared" si="2"/>
        <v>0</v>
      </c>
      <c r="J40" s="151">
        <f t="shared" si="2"/>
        <v>0</v>
      </c>
    </row>
    <row r="41" spans="1:10" ht="12.75" customHeight="1" x14ac:dyDescent="0.2">
      <c r="A41" s="166"/>
      <c r="B41" s="166"/>
      <c r="C41" s="167"/>
      <c r="D41" s="168"/>
      <c r="E41" s="168"/>
      <c r="F41" s="168"/>
      <c r="G41" s="168"/>
      <c r="H41" s="168"/>
      <c r="I41" s="168"/>
      <c r="J41" s="168"/>
    </row>
    <row r="42" spans="1:10" ht="12.75" customHeight="1" x14ac:dyDescent="0.2">
      <c r="A42" s="166"/>
      <c r="B42" s="282" t="s">
        <v>223</v>
      </c>
      <c r="C42" s="282"/>
      <c r="D42" s="155">
        <f>D40</f>
        <v>253</v>
      </c>
      <c r="E42" s="155">
        <f t="shared" ref="E42:J42" si="3">E40</f>
        <v>5875</v>
      </c>
      <c r="F42" s="155">
        <f t="shared" si="3"/>
        <v>671</v>
      </c>
      <c r="G42" s="155">
        <f t="shared" si="3"/>
        <v>3147</v>
      </c>
      <c r="H42" s="155">
        <f t="shared" si="3"/>
        <v>1200</v>
      </c>
      <c r="I42" s="155">
        <f t="shared" si="3"/>
        <v>0</v>
      </c>
      <c r="J42" s="155">
        <f t="shared" si="3"/>
        <v>0</v>
      </c>
    </row>
    <row r="43" spans="1:10" ht="13.5" customHeight="1" x14ac:dyDescent="0.2">
      <c r="A43" s="166"/>
      <c r="B43" s="279" t="s">
        <v>224</v>
      </c>
      <c r="C43" s="279"/>
      <c r="D43" s="151">
        <v>0</v>
      </c>
      <c r="E43" s="151">
        <v>0</v>
      </c>
      <c r="F43" s="151">
        <v>0</v>
      </c>
      <c r="G43" s="151">
        <v>0</v>
      </c>
      <c r="H43" s="151">
        <v>0</v>
      </c>
      <c r="I43" s="151">
        <v>0</v>
      </c>
      <c r="J43" s="169">
        <v>0</v>
      </c>
    </row>
    <row r="44" spans="1:10" ht="13.5" customHeight="1" x14ac:dyDescent="0.2">
      <c r="A44" s="166"/>
      <c r="B44" s="280" t="s">
        <v>225</v>
      </c>
      <c r="C44" s="280"/>
      <c r="D44" s="158">
        <v>0</v>
      </c>
      <c r="E44" s="158">
        <v>0</v>
      </c>
      <c r="F44" s="158">
        <v>0</v>
      </c>
      <c r="G44" s="158">
        <v>0</v>
      </c>
      <c r="H44" s="158">
        <v>0</v>
      </c>
      <c r="I44" s="158">
        <v>0</v>
      </c>
      <c r="J44" s="170">
        <v>0</v>
      </c>
    </row>
    <row r="45" spans="1:10" ht="13.5" customHeight="1" x14ac:dyDescent="0.2">
      <c r="A45" s="166"/>
      <c r="B45" s="168"/>
      <c r="C45" s="168"/>
      <c r="D45" s="168"/>
      <c r="E45" s="168"/>
      <c r="F45" s="168"/>
      <c r="G45" s="168"/>
      <c r="H45" s="168"/>
      <c r="I45" s="168"/>
      <c r="J45" s="168"/>
    </row>
    <row r="46" spans="1:10" ht="13.5" customHeight="1" x14ac:dyDescent="0.2">
      <c r="A46" s="166"/>
      <c r="B46" s="168"/>
      <c r="C46" s="168"/>
      <c r="D46" s="168"/>
      <c r="E46" s="168"/>
      <c r="F46" s="168"/>
      <c r="G46" s="168"/>
      <c r="H46" s="168"/>
      <c r="I46" s="168"/>
      <c r="J46" s="168"/>
    </row>
    <row r="47" spans="1:10" ht="13.5" customHeight="1" x14ac:dyDescent="0.2">
      <c r="A47" s="166"/>
      <c r="B47" s="168"/>
      <c r="C47" s="168"/>
      <c r="D47" s="168"/>
      <c r="E47" s="168"/>
      <c r="F47" s="168"/>
      <c r="G47" s="168"/>
      <c r="H47" s="168"/>
      <c r="I47" s="168"/>
      <c r="J47" s="168"/>
    </row>
    <row r="48" spans="1:10" ht="13.5" customHeight="1" x14ac:dyDescent="0.2">
      <c r="A48" s="166"/>
      <c r="B48" s="168"/>
      <c r="C48" s="168"/>
      <c r="D48" s="168"/>
      <c r="E48" s="168"/>
      <c r="F48" s="168"/>
      <c r="G48" s="168"/>
      <c r="H48" s="168"/>
      <c r="I48" s="168"/>
      <c r="J48" s="168"/>
    </row>
    <row r="49" spans="1:10" ht="13.5" customHeight="1" x14ac:dyDescent="0.2">
      <c r="A49" s="166"/>
      <c r="B49" s="168"/>
      <c r="C49" s="168"/>
      <c r="D49" s="168"/>
      <c r="E49" s="168"/>
      <c r="F49" s="168"/>
      <c r="G49" s="168"/>
      <c r="H49" s="168"/>
      <c r="I49" s="168"/>
      <c r="J49" s="168"/>
    </row>
    <row r="50" spans="1:10" ht="13.5" customHeight="1" x14ac:dyDescent="0.2">
      <c r="A50" s="166"/>
      <c r="B50" s="168"/>
      <c r="C50" s="168"/>
      <c r="D50" s="168"/>
      <c r="E50" s="168"/>
      <c r="F50" s="168"/>
      <c r="G50" s="168"/>
      <c r="H50" s="168"/>
      <c r="I50" s="168"/>
      <c r="J50" s="168"/>
    </row>
    <row r="51" spans="1:10" ht="13.5" customHeight="1" x14ac:dyDescent="0.2">
      <c r="A51" s="166"/>
      <c r="B51" s="168"/>
      <c r="C51" s="168"/>
      <c r="D51" s="168"/>
      <c r="E51" s="168"/>
      <c r="F51" s="168"/>
      <c r="G51" s="168"/>
      <c r="H51" s="168"/>
      <c r="I51" s="168"/>
      <c r="J51" s="168"/>
    </row>
    <row r="52" spans="1:10" ht="13.5" customHeight="1" x14ac:dyDescent="0.2">
      <c r="A52" s="166"/>
      <c r="B52" s="168"/>
      <c r="C52" s="168"/>
      <c r="D52" s="168"/>
      <c r="E52" s="168"/>
      <c r="F52" s="168"/>
      <c r="G52" s="168"/>
      <c r="H52" s="168"/>
      <c r="I52" s="168"/>
      <c r="J52" s="168"/>
    </row>
    <row r="53" spans="1:10" ht="13.5" customHeight="1" x14ac:dyDescent="0.2">
      <c r="A53" s="166"/>
      <c r="B53" s="168"/>
      <c r="C53" s="168"/>
      <c r="D53" s="168"/>
      <c r="E53" s="168"/>
      <c r="F53" s="168"/>
      <c r="G53" s="168"/>
      <c r="H53" s="168"/>
      <c r="I53" s="168"/>
      <c r="J53" s="168"/>
    </row>
    <row r="54" spans="1:10" ht="13.5" customHeight="1" x14ac:dyDescent="0.2">
      <c r="A54" s="166"/>
      <c r="B54" s="168"/>
      <c r="C54" s="168"/>
      <c r="D54" s="168"/>
      <c r="E54" s="168"/>
      <c r="F54" s="168"/>
      <c r="G54" s="168"/>
      <c r="H54" s="168"/>
      <c r="I54" s="168"/>
      <c r="J54" s="168"/>
    </row>
    <row r="55" spans="1:10" ht="13.5" customHeight="1" x14ac:dyDescent="0.2">
      <c r="A55" s="166"/>
      <c r="B55" s="168"/>
      <c r="C55" s="168"/>
      <c r="D55" s="168"/>
      <c r="E55" s="168"/>
      <c r="F55" s="168"/>
      <c r="G55" s="168"/>
      <c r="H55" s="168"/>
      <c r="I55" s="168"/>
      <c r="J55" s="168"/>
    </row>
    <row r="56" spans="1:10" ht="13.5" customHeight="1" x14ac:dyDescent="0.2">
      <c r="A56" s="166"/>
      <c r="B56" s="168"/>
      <c r="C56" s="168"/>
      <c r="D56" s="168"/>
      <c r="E56" s="168"/>
      <c r="F56" s="168"/>
      <c r="G56" s="168"/>
      <c r="H56" s="168"/>
      <c r="I56" s="168"/>
      <c r="J56" s="168"/>
    </row>
    <row r="57" spans="1:10" ht="13.5" customHeight="1" x14ac:dyDescent="0.2">
      <c r="A57" s="166"/>
      <c r="B57" s="168"/>
      <c r="C57" s="168"/>
      <c r="D57" s="168"/>
      <c r="E57" s="168"/>
      <c r="F57" s="168"/>
      <c r="G57" s="168"/>
      <c r="H57" s="168"/>
      <c r="I57" s="168"/>
      <c r="J57" s="168"/>
    </row>
    <row r="58" spans="1:10" ht="13.5" customHeight="1" x14ac:dyDescent="0.2">
      <c r="A58" s="166"/>
      <c r="B58" s="168"/>
      <c r="C58" s="168"/>
      <c r="D58" s="168"/>
      <c r="E58" s="168"/>
      <c r="F58" s="168"/>
      <c r="G58" s="168"/>
      <c r="H58" s="168"/>
      <c r="I58" s="168"/>
      <c r="J58" s="168"/>
    </row>
    <row r="59" spans="1:10" x14ac:dyDescent="0.2">
      <c r="A59" s="171"/>
      <c r="B59" s="171"/>
      <c r="C59" s="171"/>
      <c r="D59" s="171"/>
      <c r="E59" s="171"/>
      <c r="F59" s="171"/>
      <c r="G59" s="171"/>
      <c r="H59" s="171"/>
      <c r="I59" s="171"/>
      <c r="J59" s="171"/>
    </row>
    <row r="60" spans="1:10" x14ac:dyDescent="0.2">
      <c r="A60" s="171"/>
      <c r="B60" s="171"/>
      <c r="C60" s="171"/>
      <c r="D60" s="171"/>
      <c r="E60" s="171"/>
      <c r="F60" s="171"/>
      <c r="G60" s="171"/>
      <c r="H60" s="171"/>
      <c r="I60" s="171"/>
      <c r="J60" s="171"/>
    </row>
    <row r="61" spans="1:10" x14ac:dyDescent="0.2">
      <c r="A61" s="171"/>
      <c r="B61" s="171"/>
      <c r="C61" s="171"/>
      <c r="D61" s="171"/>
      <c r="E61" s="171"/>
      <c r="F61" s="171"/>
      <c r="G61" s="171"/>
      <c r="H61" s="171"/>
      <c r="I61" s="171"/>
      <c r="J61" s="171"/>
    </row>
    <row r="62" spans="1:10" x14ac:dyDescent="0.2">
      <c r="A62" s="171"/>
      <c r="B62" s="171"/>
      <c r="C62" s="171"/>
      <c r="D62" s="171"/>
      <c r="E62" s="171"/>
      <c r="F62" s="171"/>
      <c r="G62" s="171"/>
      <c r="H62" s="171"/>
      <c r="I62" s="171"/>
      <c r="J62" s="171"/>
    </row>
    <row r="63" spans="1:10" x14ac:dyDescent="0.2">
      <c r="A63" s="171"/>
      <c r="B63" s="171"/>
      <c r="C63" s="171"/>
      <c r="D63" s="171"/>
      <c r="E63" s="171"/>
      <c r="F63" s="171"/>
      <c r="G63" s="171"/>
      <c r="H63" s="171"/>
      <c r="I63" s="171"/>
      <c r="J63" s="171"/>
    </row>
    <row r="64" spans="1:10" ht="15.75" x14ac:dyDescent="0.25">
      <c r="A64" s="171"/>
      <c r="B64" s="171"/>
      <c r="C64" s="171"/>
      <c r="D64" s="171"/>
      <c r="E64" s="171"/>
      <c r="F64" s="171"/>
      <c r="G64" s="171"/>
      <c r="H64" s="171"/>
      <c r="I64" s="172"/>
      <c r="J64" s="173" t="s">
        <v>228</v>
      </c>
    </row>
    <row r="65" spans="1:10" x14ac:dyDescent="0.2">
      <c r="A65" s="174"/>
      <c r="B65" s="174"/>
      <c r="C65" s="174"/>
      <c r="D65" s="174"/>
      <c r="E65" s="174"/>
      <c r="F65" s="174"/>
      <c r="G65" s="174"/>
      <c r="H65" s="174"/>
      <c r="I65" s="175"/>
      <c r="J65" s="175"/>
    </row>
    <row r="66" spans="1:10" x14ac:dyDescent="0.2">
      <c r="A66" s="281" t="s">
        <v>149</v>
      </c>
      <c r="B66" s="281" t="s">
        <v>188</v>
      </c>
      <c r="C66" s="281" t="s">
        <v>216</v>
      </c>
      <c r="D66" s="281" t="s">
        <v>227</v>
      </c>
      <c r="E66" s="281" t="s">
        <v>218</v>
      </c>
      <c r="F66" s="281"/>
      <c r="G66" s="281" t="s">
        <v>219</v>
      </c>
      <c r="H66" s="281"/>
      <c r="I66" s="281" t="s">
        <v>220</v>
      </c>
      <c r="J66" s="281"/>
    </row>
    <row r="67" spans="1:10" x14ac:dyDescent="0.2">
      <c r="A67" s="281"/>
      <c r="B67" s="281"/>
      <c r="C67" s="281"/>
      <c r="D67" s="281"/>
      <c r="E67" s="164" t="s">
        <v>221</v>
      </c>
      <c r="F67" s="164" t="s">
        <v>222</v>
      </c>
      <c r="G67" s="164" t="s">
        <v>221</v>
      </c>
      <c r="H67" s="164" t="s">
        <v>222</v>
      </c>
      <c r="I67" s="164" t="s">
        <v>221</v>
      </c>
      <c r="J67" s="164" t="s">
        <v>222</v>
      </c>
    </row>
    <row r="68" spans="1:10" x14ac:dyDescent="0.2">
      <c r="A68" s="176" t="s">
        <v>229</v>
      </c>
      <c r="B68" s="176" t="s">
        <v>230</v>
      </c>
      <c r="C68" s="151" t="s">
        <v>101</v>
      </c>
      <c r="D68" s="151">
        <v>4</v>
      </c>
      <c r="E68" s="151">
        <v>56</v>
      </c>
      <c r="F68" s="151">
        <v>44</v>
      </c>
      <c r="G68" s="151">
        <v>0</v>
      </c>
      <c r="H68" s="151">
        <v>0</v>
      </c>
      <c r="I68" s="151">
        <v>0</v>
      </c>
      <c r="J68" s="151">
        <v>0</v>
      </c>
    </row>
    <row r="69" spans="1:10" x14ac:dyDescent="0.2">
      <c r="A69" s="176" t="s">
        <v>229</v>
      </c>
      <c r="B69" s="176" t="s">
        <v>231</v>
      </c>
      <c r="C69" s="151" t="s">
        <v>101</v>
      </c>
      <c r="D69" s="151">
        <v>18</v>
      </c>
      <c r="E69" s="151">
        <v>0</v>
      </c>
      <c r="F69" s="151">
        <v>0</v>
      </c>
      <c r="G69" s="151">
        <v>2014</v>
      </c>
      <c r="H69" s="151">
        <v>21</v>
      </c>
      <c r="I69" s="151">
        <v>227</v>
      </c>
      <c r="J69" s="151">
        <v>267</v>
      </c>
    </row>
    <row r="70" spans="1:10" x14ac:dyDescent="0.2">
      <c r="A70" s="176" t="s">
        <v>229</v>
      </c>
      <c r="B70" s="176" t="s">
        <v>231</v>
      </c>
      <c r="C70" s="151" t="s">
        <v>100</v>
      </c>
      <c r="D70" s="151">
        <v>0</v>
      </c>
      <c r="E70" s="151">
        <v>0</v>
      </c>
      <c r="F70" s="151">
        <v>0</v>
      </c>
      <c r="G70" s="151">
        <v>0</v>
      </c>
      <c r="H70" s="151">
        <v>0</v>
      </c>
      <c r="I70" s="151">
        <v>0</v>
      </c>
      <c r="J70" s="151">
        <v>0</v>
      </c>
    </row>
    <row r="71" spans="1:10" x14ac:dyDescent="0.2">
      <c r="A71" s="176" t="s">
        <v>229</v>
      </c>
      <c r="B71" s="176" t="s">
        <v>232</v>
      </c>
      <c r="C71" s="151" t="s">
        <v>101</v>
      </c>
      <c r="D71" s="151">
        <v>43</v>
      </c>
      <c r="E71" s="151">
        <v>666</v>
      </c>
      <c r="F71" s="151">
        <v>377</v>
      </c>
      <c r="G71" s="151">
        <v>4724</v>
      </c>
      <c r="H71" s="151">
        <v>26</v>
      </c>
      <c r="I71" s="151">
        <v>263</v>
      </c>
      <c r="J71" s="151">
        <v>460</v>
      </c>
    </row>
    <row r="72" spans="1:10" x14ac:dyDescent="0.2">
      <c r="A72" s="176" t="s">
        <v>229</v>
      </c>
      <c r="B72" s="176" t="s">
        <v>232</v>
      </c>
      <c r="C72" s="151" t="s">
        <v>102</v>
      </c>
      <c r="D72" s="151">
        <v>0</v>
      </c>
      <c r="E72" s="151">
        <v>0</v>
      </c>
      <c r="F72" s="151">
        <v>0</v>
      </c>
      <c r="G72" s="151">
        <v>0</v>
      </c>
      <c r="H72" s="151">
        <v>0</v>
      </c>
      <c r="I72" s="151">
        <v>0</v>
      </c>
      <c r="J72" s="151">
        <v>0</v>
      </c>
    </row>
    <row r="73" spans="1:10" x14ac:dyDescent="0.2">
      <c r="A73" s="176" t="s">
        <v>229</v>
      </c>
      <c r="B73" s="176" t="s">
        <v>232</v>
      </c>
      <c r="C73" s="151" t="s">
        <v>100</v>
      </c>
      <c r="D73" s="151">
        <v>0</v>
      </c>
      <c r="E73" s="151">
        <v>0</v>
      </c>
      <c r="F73" s="151">
        <v>0</v>
      </c>
      <c r="G73" s="151">
        <v>0</v>
      </c>
      <c r="H73" s="151">
        <v>0</v>
      </c>
      <c r="I73" s="151">
        <v>0</v>
      </c>
      <c r="J73" s="151">
        <v>0</v>
      </c>
    </row>
    <row r="74" spans="1:10" x14ac:dyDescent="0.2">
      <c r="A74" s="176" t="s">
        <v>229</v>
      </c>
      <c r="B74" s="176" t="s">
        <v>233</v>
      </c>
      <c r="C74" s="151" t="s">
        <v>101</v>
      </c>
      <c r="D74" s="151">
        <v>41</v>
      </c>
      <c r="E74" s="151">
        <v>0</v>
      </c>
      <c r="F74" s="151">
        <v>0</v>
      </c>
      <c r="G74" s="151">
        <v>4565</v>
      </c>
      <c r="H74" s="151">
        <v>0</v>
      </c>
      <c r="I74" s="151">
        <v>1786</v>
      </c>
      <c r="J74" s="151">
        <v>0</v>
      </c>
    </row>
    <row r="75" spans="1:10" x14ac:dyDescent="0.2">
      <c r="A75" s="176" t="s">
        <v>229</v>
      </c>
      <c r="B75" s="176" t="s">
        <v>233</v>
      </c>
      <c r="C75" s="151" t="s">
        <v>100</v>
      </c>
      <c r="D75" s="151">
        <v>0</v>
      </c>
      <c r="E75" s="151">
        <v>0</v>
      </c>
      <c r="F75" s="151">
        <v>0</v>
      </c>
      <c r="G75" s="151">
        <v>0</v>
      </c>
      <c r="H75" s="151">
        <v>0</v>
      </c>
      <c r="I75" s="151">
        <v>0</v>
      </c>
      <c r="J75" s="151">
        <v>0</v>
      </c>
    </row>
    <row r="76" spans="1:10" x14ac:dyDescent="0.2">
      <c r="A76" s="176" t="s">
        <v>229</v>
      </c>
      <c r="B76" s="176" t="s">
        <v>234</v>
      </c>
      <c r="C76" s="151" t="s">
        <v>101</v>
      </c>
      <c r="D76" s="151">
        <v>22</v>
      </c>
      <c r="E76" s="151">
        <v>321</v>
      </c>
      <c r="F76" s="151">
        <v>332</v>
      </c>
      <c r="G76" s="151">
        <v>2426</v>
      </c>
      <c r="H76" s="151">
        <v>0</v>
      </c>
      <c r="I76" s="151">
        <v>90</v>
      </c>
      <c r="J76" s="151">
        <v>0</v>
      </c>
    </row>
    <row r="77" spans="1:10" x14ac:dyDescent="0.2">
      <c r="A77" s="176" t="s">
        <v>229</v>
      </c>
      <c r="B77" s="176" t="s">
        <v>235</v>
      </c>
      <c r="C77" s="151" t="s">
        <v>101</v>
      </c>
      <c r="D77" s="151">
        <v>15</v>
      </c>
      <c r="E77" s="151">
        <v>894</v>
      </c>
      <c r="F77" s="151">
        <v>578</v>
      </c>
      <c r="G77" s="151">
        <v>0</v>
      </c>
      <c r="H77" s="151">
        <v>0</v>
      </c>
      <c r="I77" s="151">
        <v>0</v>
      </c>
      <c r="J77" s="151">
        <v>0</v>
      </c>
    </row>
    <row r="78" spans="1:10" x14ac:dyDescent="0.2">
      <c r="A78" s="176" t="s">
        <v>229</v>
      </c>
      <c r="B78" s="176" t="s">
        <v>235</v>
      </c>
      <c r="C78" s="151" t="s">
        <v>100</v>
      </c>
      <c r="D78" s="151">
        <v>2</v>
      </c>
      <c r="E78" s="177">
        <v>16</v>
      </c>
      <c r="F78" s="151">
        <v>2</v>
      </c>
      <c r="G78" s="151">
        <v>0</v>
      </c>
      <c r="H78" s="151">
        <v>0</v>
      </c>
      <c r="I78" s="151">
        <v>0</v>
      </c>
      <c r="J78" s="151">
        <v>0</v>
      </c>
    </row>
    <row r="79" spans="1:10" x14ac:dyDescent="0.2">
      <c r="A79" s="176" t="s">
        <v>229</v>
      </c>
      <c r="B79" s="176" t="s">
        <v>236</v>
      </c>
      <c r="C79" s="151" t="s">
        <v>101</v>
      </c>
      <c r="D79" s="151">
        <v>31</v>
      </c>
      <c r="E79" s="151">
        <v>109</v>
      </c>
      <c r="F79" s="151">
        <v>69</v>
      </c>
      <c r="G79" s="151">
        <v>2566</v>
      </c>
      <c r="H79" s="151">
        <v>0</v>
      </c>
      <c r="I79" s="151">
        <v>462</v>
      </c>
      <c r="J79" s="151">
        <v>44</v>
      </c>
    </row>
    <row r="80" spans="1:10" x14ac:dyDescent="0.2">
      <c r="A80" s="176" t="s">
        <v>229</v>
      </c>
      <c r="B80" s="176" t="s">
        <v>237</v>
      </c>
      <c r="C80" s="151" t="s">
        <v>101</v>
      </c>
      <c r="D80" s="151">
        <v>10</v>
      </c>
      <c r="E80" s="151">
        <v>353</v>
      </c>
      <c r="F80" s="151">
        <v>0</v>
      </c>
      <c r="G80" s="151">
        <v>567</v>
      </c>
      <c r="H80" s="151">
        <v>0</v>
      </c>
      <c r="I80" s="151">
        <v>0</v>
      </c>
      <c r="J80" s="151">
        <v>331</v>
      </c>
    </row>
    <row r="81" spans="1:10" x14ac:dyDescent="0.2">
      <c r="A81" s="176" t="s">
        <v>229</v>
      </c>
      <c r="B81" s="176" t="s">
        <v>237</v>
      </c>
      <c r="C81" s="151" t="s">
        <v>102</v>
      </c>
      <c r="D81" s="151">
        <v>0</v>
      </c>
      <c r="E81" s="151">
        <v>0</v>
      </c>
      <c r="F81" s="151">
        <v>0</v>
      </c>
      <c r="G81" s="151">
        <v>0</v>
      </c>
      <c r="H81" s="151">
        <v>0</v>
      </c>
      <c r="I81" s="151">
        <v>0</v>
      </c>
      <c r="J81" s="151">
        <v>0</v>
      </c>
    </row>
    <row r="82" spans="1:10" x14ac:dyDescent="0.2">
      <c r="A82" s="176" t="s">
        <v>229</v>
      </c>
      <c r="B82" s="176" t="s">
        <v>237</v>
      </c>
      <c r="C82" s="151" t="s">
        <v>100</v>
      </c>
      <c r="D82" s="151">
        <v>1</v>
      </c>
      <c r="E82" s="177">
        <v>26</v>
      </c>
      <c r="F82" s="151">
        <v>0</v>
      </c>
      <c r="G82" s="151">
        <v>0</v>
      </c>
      <c r="H82" s="151">
        <v>0</v>
      </c>
      <c r="I82" s="151">
        <v>0</v>
      </c>
      <c r="J82" s="151">
        <v>0</v>
      </c>
    </row>
    <row r="83" spans="1:10" x14ac:dyDescent="0.2">
      <c r="A83" s="176" t="s">
        <v>229</v>
      </c>
      <c r="B83" s="176" t="s">
        <v>238</v>
      </c>
      <c r="C83" s="151" t="s">
        <v>101</v>
      </c>
      <c r="D83" s="151">
        <v>58</v>
      </c>
      <c r="E83" s="151">
        <v>1640</v>
      </c>
      <c r="F83" s="151">
        <v>900</v>
      </c>
      <c r="G83" s="151">
        <v>4311</v>
      </c>
      <c r="H83" s="151">
        <v>0</v>
      </c>
      <c r="I83" s="151">
        <v>0</v>
      </c>
      <c r="J83" s="151">
        <v>62</v>
      </c>
    </row>
    <row r="84" spans="1:10" x14ac:dyDescent="0.2">
      <c r="A84" s="176" t="s">
        <v>229</v>
      </c>
      <c r="B84" s="176" t="s">
        <v>238</v>
      </c>
      <c r="C84" s="151" t="s">
        <v>100</v>
      </c>
      <c r="D84" s="151">
        <v>0</v>
      </c>
      <c r="E84" s="151">
        <v>0</v>
      </c>
      <c r="F84" s="151">
        <v>0</v>
      </c>
      <c r="G84" s="151">
        <v>0</v>
      </c>
      <c r="H84" s="151">
        <v>0</v>
      </c>
      <c r="I84" s="151">
        <v>0</v>
      </c>
      <c r="J84" s="151">
        <v>0</v>
      </c>
    </row>
    <row r="85" spans="1:10" x14ac:dyDescent="0.2">
      <c r="A85" s="176" t="s">
        <v>229</v>
      </c>
      <c r="B85" s="176" t="s">
        <v>239</v>
      </c>
      <c r="C85" s="151" t="s">
        <v>101</v>
      </c>
      <c r="D85" s="151">
        <v>10</v>
      </c>
      <c r="E85" s="151">
        <v>443</v>
      </c>
      <c r="F85" s="151">
        <v>423</v>
      </c>
      <c r="G85" s="151">
        <v>0</v>
      </c>
      <c r="H85" s="151">
        <v>0</v>
      </c>
      <c r="I85" s="151">
        <v>0</v>
      </c>
      <c r="J85" s="151">
        <v>0</v>
      </c>
    </row>
    <row r="86" spans="1:10" x14ac:dyDescent="0.2">
      <c r="A86" s="176" t="s">
        <v>229</v>
      </c>
      <c r="B86" s="176" t="s">
        <v>239</v>
      </c>
      <c r="C86" s="151" t="s">
        <v>102</v>
      </c>
      <c r="D86" s="151">
        <v>0</v>
      </c>
      <c r="E86" s="151">
        <v>0</v>
      </c>
      <c r="F86" s="151">
        <v>0</v>
      </c>
      <c r="G86" s="151">
        <v>0</v>
      </c>
      <c r="H86" s="151">
        <v>0</v>
      </c>
      <c r="I86" s="151">
        <v>0</v>
      </c>
      <c r="J86" s="151">
        <v>0</v>
      </c>
    </row>
    <row r="87" spans="1:10" x14ac:dyDescent="0.2">
      <c r="A87" s="176" t="s">
        <v>229</v>
      </c>
      <c r="B87" s="176" t="s">
        <v>239</v>
      </c>
      <c r="C87" s="151" t="s">
        <v>100</v>
      </c>
      <c r="D87" s="151">
        <v>5</v>
      </c>
      <c r="E87" s="151">
        <v>36</v>
      </c>
      <c r="F87" s="151">
        <v>22</v>
      </c>
      <c r="G87" s="151">
        <v>0</v>
      </c>
      <c r="H87" s="151">
        <v>0</v>
      </c>
      <c r="I87" s="151">
        <v>0</v>
      </c>
      <c r="J87" s="151">
        <v>0</v>
      </c>
    </row>
    <row r="88" spans="1:10" x14ac:dyDescent="0.2">
      <c r="A88" s="166"/>
      <c r="B88" s="166"/>
      <c r="C88" s="150" t="s">
        <v>129</v>
      </c>
      <c r="D88" s="151">
        <f t="shared" ref="D88:J88" si="4">SUM(D68:D87)</f>
        <v>260</v>
      </c>
      <c r="E88" s="151">
        <f t="shared" si="4"/>
        <v>4560</v>
      </c>
      <c r="F88" s="151">
        <f t="shared" si="4"/>
        <v>2747</v>
      </c>
      <c r="G88" s="151">
        <f t="shared" si="4"/>
        <v>21173</v>
      </c>
      <c r="H88" s="151">
        <f t="shared" si="4"/>
        <v>47</v>
      </c>
      <c r="I88" s="151">
        <f t="shared" si="4"/>
        <v>2828</v>
      </c>
      <c r="J88" s="151">
        <f t="shared" si="4"/>
        <v>1164</v>
      </c>
    </row>
    <row r="89" spans="1:10" x14ac:dyDescent="0.2">
      <c r="A89" s="166"/>
      <c r="B89" s="166"/>
      <c r="C89" s="167"/>
      <c r="D89" s="168"/>
      <c r="E89" s="168"/>
      <c r="F89" s="168"/>
      <c r="G89" s="168"/>
      <c r="H89" s="168"/>
      <c r="I89" s="168"/>
      <c r="J89" s="168"/>
    </row>
    <row r="90" spans="1:10" x14ac:dyDescent="0.2">
      <c r="A90" s="166"/>
      <c r="B90" s="282" t="s">
        <v>223</v>
      </c>
      <c r="C90" s="282"/>
      <c r="D90" s="155">
        <f>SUM(D68,D69,D71,D74,D76,D77,D79,D80,D83,D85)</f>
        <v>252</v>
      </c>
      <c r="E90" s="155">
        <f>SUM(E88-E78-E82-E87)</f>
        <v>4482</v>
      </c>
      <c r="F90" s="155">
        <f>SUM(F68,F69,E71,F74,F76,F77,F79,F80,F83,F85)</f>
        <v>3012</v>
      </c>
      <c r="G90" s="155">
        <f>SUM(G68,G69,F71,G74,G76,G77,G79,G80,G83,G85)</f>
        <v>16826</v>
      </c>
      <c r="H90" s="155">
        <f>SUM(H68,H69,G71,H74,H76,H77,H79,H80,H83,H85)</f>
        <v>4745</v>
      </c>
      <c r="I90" s="155">
        <v>2828</v>
      </c>
      <c r="J90" s="178">
        <v>1164</v>
      </c>
    </row>
    <row r="91" spans="1:10" x14ac:dyDescent="0.2">
      <c r="A91" s="166"/>
      <c r="B91" s="279" t="s">
        <v>224</v>
      </c>
      <c r="C91" s="279"/>
      <c r="D91" s="151">
        <f>SUM(D72,D81,D86)</f>
        <v>0</v>
      </c>
      <c r="E91" s="151">
        <v>0</v>
      </c>
      <c r="F91" s="151">
        <f>SUM(F72,F81,F86)</f>
        <v>0</v>
      </c>
      <c r="G91" s="151">
        <f>SUM(G72,G81,G86)</f>
        <v>0</v>
      </c>
      <c r="H91" s="151">
        <f>SUM(H72,H81,H86)</f>
        <v>0</v>
      </c>
      <c r="I91" s="151">
        <v>0</v>
      </c>
      <c r="J91" s="169">
        <v>0</v>
      </c>
    </row>
    <row r="92" spans="1:10" x14ac:dyDescent="0.2">
      <c r="A92" s="166"/>
      <c r="B92" s="280" t="s">
        <v>225</v>
      </c>
      <c r="C92" s="280"/>
      <c r="D92" s="158">
        <v>8</v>
      </c>
      <c r="E92" s="158">
        <v>78</v>
      </c>
      <c r="F92" s="158">
        <f>SUM(F70,F73,F75,F78,F84,F87)</f>
        <v>24</v>
      </c>
      <c r="G92" s="158">
        <f>SUM(G70,G73,G75,G78,G84,G87)</f>
        <v>0</v>
      </c>
      <c r="H92" s="158">
        <f>SUM(H70,H73,H75,H78,H84,H87)</f>
        <v>0</v>
      </c>
      <c r="I92" s="158">
        <v>0</v>
      </c>
      <c r="J92" s="170">
        <v>0</v>
      </c>
    </row>
    <row r="93" spans="1:10" x14ac:dyDescent="0.2">
      <c r="A93" s="166"/>
      <c r="B93" s="166"/>
      <c r="C93" s="168"/>
      <c r="D93" s="168"/>
      <c r="E93" s="168"/>
      <c r="F93" s="168"/>
      <c r="G93" s="168"/>
      <c r="H93" s="168"/>
      <c r="I93" s="168"/>
      <c r="J93" s="168"/>
    </row>
    <row r="94" spans="1:10" x14ac:dyDescent="0.2">
      <c r="A94" s="166"/>
      <c r="B94" s="166"/>
      <c r="C94" s="168"/>
      <c r="D94" s="168"/>
      <c r="E94" s="168"/>
      <c r="F94" s="168"/>
      <c r="G94" s="168"/>
      <c r="H94" s="168"/>
      <c r="I94" s="168"/>
      <c r="J94" s="168"/>
    </row>
    <row r="95" spans="1:10" x14ac:dyDescent="0.2">
      <c r="A95" s="166"/>
      <c r="B95" s="166"/>
      <c r="C95" s="168"/>
      <c r="D95" s="168"/>
      <c r="E95" s="168"/>
      <c r="F95" s="168"/>
      <c r="G95" s="168"/>
      <c r="H95" s="168"/>
      <c r="I95" s="168"/>
      <c r="J95" s="168"/>
    </row>
    <row r="96" spans="1:10" x14ac:dyDescent="0.2">
      <c r="A96" s="166"/>
      <c r="B96" s="166"/>
      <c r="C96" s="168"/>
      <c r="D96" s="168"/>
      <c r="E96" s="168"/>
      <c r="F96" s="168"/>
      <c r="G96" s="168"/>
      <c r="H96" s="168"/>
      <c r="I96" s="168"/>
      <c r="J96" s="168"/>
    </row>
    <row r="97" spans="1:10" x14ac:dyDescent="0.2">
      <c r="A97" s="166"/>
      <c r="B97" s="166"/>
      <c r="C97" s="168"/>
      <c r="D97" s="168"/>
      <c r="E97" s="168"/>
      <c r="F97" s="168"/>
      <c r="G97" s="168"/>
      <c r="H97" s="168"/>
      <c r="I97" s="168"/>
      <c r="J97" s="168"/>
    </row>
    <row r="98" spans="1:10" x14ac:dyDescent="0.2">
      <c r="A98" s="166"/>
      <c r="B98" s="166"/>
      <c r="C98" s="168"/>
      <c r="D98" s="168"/>
      <c r="E98" s="168"/>
      <c r="F98" s="168"/>
      <c r="G98" s="168"/>
      <c r="H98" s="168"/>
      <c r="I98" s="168"/>
      <c r="J98" s="168"/>
    </row>
    <row r="99" spans="1:10" x14ac:dyDescent="0.2">
      <c r="A99" s="166"/>
      <c r="B99" s="166"/>
      <c r="C99" s="168"/>
      <c r="D99" s="168"/>
      <c r="E99" s="168"/>
      <c r="F99" s="168"/>
      <c r="G99" s="168"/>
      <c r="H99" s="168"/>
      <c r="I99" s="168"/>
      <c r="J99" s="168"/>
    </row>
    <row r="100" spans="1:10" x14ac:dyDescent="0.2">
      <c r="A100" s="166"/>
      <c r="B100" s="166"/>
      <c r="C100" s="168"/>
      <c r="D100" s="168"/>
      <c r="E100" s="168"/>
      <c r="F100" s="168"/>
      <c r="G100" s="168"/>
      <c r="H100" s="168"/>
      <c r="I100" s="168"/>
      <c r="J100" s="168"/>
    </row>
    <row r="101" spans="1:10" x14ac:dyDescent="0.2">
      <c r="A101" s="166"/>
      <c r="B101" s="166"/>
      <c r="C101" s="168"/>
      <c r="D101" s="168"/>
      <c r="E101" s="168"/>
      <c r="F101" s="168"/>
      <c r="G101" s="168"/>
      <c r="H101" s="168"/>
      <c r="I101" s="168"/>
      <c r="J101" s="168"/>
    </row>
    <row r="102" spans="1:10" x14ac:dyDescent="0.2">
      <c r="A102" s="166"/>
      <c r="B102" s="166"/>
      <c r="C102" s="168"/>
      <c r="D102" s="168"/>
      <c r="E102" s="168"/>
      <c r="F102" s="168"/>
      <c r="G102" s="168"/>
      <c r="H102" s="168"/>
      <c r="I102" s="168"/>
      <c r="J102" s="168"/>
    </row>
    <row r="103" spans="1:10" x14ac:dyDescent="0.2">
      <c r="A103" s="166"/>
      <c r="B103" s="166"/>
      <c r="C103" s="168"/>
      <c r="D103" s="168"/>
      <c r="E103" s="168"/>
      <c r="F103" s="168"/>
      <c r="G103" s="168"/>
      <c r="H103" s="168"/>
      <c r="I103" s="168"/>
      <c r="J103" s="168"/>
    </row>
    <row r="104" spans="1:10" x14ac:dyDescent="0.2">
      <c r="A104" s="166"/>
      <c r="B104" s="166"/>
      <c r="C104" s="168"/>
      <c r="D104" s="168"/>
      <c r="E104" s="168"/>
      <c r="F104" s="168"/>
      <c r="G104" s="168"/>
      <c r="H104" s="168"/>
      <c r="I104" s="168"/>
      <c r="J104" s="168"/>
    </row>
    <row r="105" spans="1:10" x14ac:dyDescent="0.2">
      <c r="A105" s="166"/>
      <c r="B105" s="166"/>
      <c r="C105" s="168"/>
      <c r="D105" s="168"/>
      <c r="E105" s="168"/>
      <c r="F105" s="168"/>
      <c r="G105" s="168"/>
      <c r="H105" s="168"/>
      <c r="I105" s="168"/>
      <c r="J105" s="168"/>
    </row>
    <row r="106" spans="1:10" x14ac:dyDescent="0.2">
      <c r="A106" s="166"/>
      <c r="B106" s="166"/>
      <c r="C106" s="168"/>
      <c r="D106" s="168"/>
      <c r="E106" s="168"/>
      <c r="F106" s="168"/>
      <c r="G106" s="168"/>
      <c r="H106" s="168"/>
      <c r="I106" s="168"/>
      <c r="J106" s="168"/>
    </row>
    <row r="107" spans="1:10" x14ac:dyDescent="0.2">
      <c r="A107" s="166"/>
      <c r="B107" s="166"/>
      <c r="C107" s="168"/>
      <c r="D107" s="168"/>
      <c r="E107" s="168"/>
      <c r="F107" s="168"/>
      <c r="G107" s="168"/>
      <c r="H107" s="168"/>
      <c r="I107" s="168"/>
      <c r="J107" s="168"/>
    </row>
    <row r="108" spans="1:10" x14ac:dyDescent="0.2">
      <c r="A108" s="166"/>
      <c r="B108" s="166"/>
      <c r="C108" s="168"/>
      <c r="D108" s="168"/>
      <c r="E108" s="168"/>
      <c r="F108" s="168"/>
      <c r="G108" s="168"/>
      <c r="H108" s="168"/>
      <c r="I108" s="168"/>
      <c r="J108" s="168"/>
    </row>
    <row r="109" spans="1:10" ht="15.75" x14ac:dyDescent="0.25">
      <c r="A109" s="171"/>
      <c r="B109" s="171"/>
      <c r="C109" s="171"/>
      <c r="D109" s="171"/>
      <c r="E109" s="171"/>
      <c r="F109" s="171"/>
      <c r="G109" s="171"/>
      <c r="H109" s="171"/>
      <c r="I109" s="172"/>
      <c r="J109" s="173" t="s">
        <v>240</v>
      </c>
    </row>
    <row r="110" spans="1:10" x14ac:dyDescent="0.2">
      <c r="A110" s="174"/>
      <c r="B110" s="174"/>
      <c r="C110" s="174"/>
      <c r="D110" s="174"/>
      <c r="E110" s="174"/>
      <c r="F110" s="174"/>
      <c r="G110" s="174"/>
      <c r="H110" s="174"/>
      <c r="I110" s="175"/>
      <c r="J110" s="175"/>
    </row>
    <row r="111" spans="1:10" x14ac:dyDescent="0.2">
      <c r="A111" s="281" t="s">
        <v>149</v>
      </c>
      <c r="B111" s="281" t="s">
        <v>188</v>
      </c>
      <c r="C111" s="281" t="s">
        <v>216</v>
      </c>
      <c r="D111" s="281" t="s">
        <v>227</v>
      </c>
      <c r="E111" s="281" t="s">
        <v>218</v>
      </c>
      <c r="F111" s="281"/>
      <c r="G111" s="281" t="s">
        <v>219</v>
      </c>
      <c r="H111" s="281"/>
      <c r="I111" s="281" t="s">
        <v>220</v>
      </c>
      <c r="J111" s="281"/>
    </row>
    <row r="112" spans="1:10" x14ac:dyDescent="0.2">
      <c r="A112" s="281"/>
      <c r="B112" s="281"/>
      <c r="C112" s="281"/>
      <c r="D112" s="281"/>
      <c r="E112" s="164" t="s">
        <v>221</v>
      </c>
      <c r="F112" s="164" t="s">
        <v>222</v>
      </c>
      <c r="G112" s="164" t="s">
        <v>221</v>
      </c>
      <c r="H112" s="164" t="s">
        <v>222</v>
      </c>
      <c r="I112" s="164" t="s">
        <v>221</v>
      </c>
      <c r="J112" s="164" t="s">
        <v>222</v>
      </c>
    </row>
    <row r="113" spans="1:10" x14ac:dyDescent="0.2">
      <c r="A113" s="176" t="s">
        <v>241</v>
      </c>
      <c r="B113" s="176" t="s">
        <v>242</v>
      </c>
      <c r="C113" s="151" t="s">
        <v>101</v>
      </c>
      <c r="D113" s="151">
        <v>5</v>
      </c>
      <c r="E113" s="151">
        <v>103</v>
      </c>
      <c r="F113" s="151">
        <v>43</v>
      </c>
      <c r="G113" s="151">
        <v>452</v>
      </c>
      <c r="H113" s="151">
        <v>0</v>
      </c>
      <c r="I113" s="151">
        <v>0</v>
      </c>
      <c r="J113" s="151">
        <v>0</v>
      </c>
    </row>
    <row r="114" spans="1:10" x14ac:dyDescent="0.2">
      <c r="A114" s="176" t="s">
        <v>241</v>
      </c>
      <c r="B114" s="176" t="s">
        <v>243</v>
      </c>
      <c r="C114" s="151" t="s">
        <v>101</v>
      </c>
      <c r="D114" s="151">
        <v>23</v>
      </c>
      <c r="E114" s="151">
        <v>458</v>
      </c>
      <c r="F114" s="151">
        <v>438</v>
      </c>
      <c r="G114" s="151">
        <v>4640</v>
      </c>
      <c r="H114" s="151">
        <v>0</v>
      </c>
      <c r="I114" s="151">
        <v>766</v>
      </c>
      <c r="J114" s="151">
        <v>40</v>
      </c>
    </row>
    <row r="115" spans="1:10" x14ac:dyDescent="0.2">
      <c r="A115" s="176" t="s">
        <v>241</v>
      </c>
      <c r="B115" s="176" t="s">
        <v>244</v>
      </c>
      <c r="C115" s="151" t="s">
        <v>101</v>
      </c>
      <c r="D115" s="151">
        <v>0</v>
      </c>
      <c r="E115" s="151">
        <v>0</v>
      </c>
      <c r="F115" s="151">
        <v>0</v>
      </c>
      <c r="G115" s="151">
        <v>0</v>
      </c>
      <c r="H115" s="151">
        <v>0</v>
      </c>
      <c r="I115" s="151">
        <v>0</v>
      </c>
      <c r="J115" s="151">
        <v>0</v>
      </c>
    </row>
    <row r="116" spans="1:10" x14ac:dyDescent="0.2">
      <c r="A116" s="176" t="s">
        <v>241</v>
      </c>
      <c r="B116" s="176" t="s">
        <v>245</v>
      </c>
      <c r="C116" s="151" t="s">
        <v>101</v>
      </c>
      <c r="D116" s="151">
        <v>7</v>
      </c>
      <c r="E116" s="151">
        <v>138</v>
      </c>
      <c r="F116" s="151">
        <v>138</v>
      </c>
      <c r="G116" s="151">
        <v>1358</v>
      </c>
      <c r="H116" s="151">
        <v>0</v>
      </c>
      <c r="I116" s="151">
        <v>0</v>
      </c>
      <c r="J116" s="151">
        <v>0</v>
      </c>
    </row>
    <row r="117" spans="1:10" x14ac:dyDescent="0.2">
      <c r="A117" s="176" t="s">
        <v>241</v>
      </c>
      <c r="B117" s="176" t="s">
        <v>246</v>
      </c>
      <c r="C117" s="151" t="s">
        <v>101</v>
      </c>
      <c r="D117" s="151">
        <v>15</v>
      </c>
      <c r="E117" s="151">
        <v>585</v>
      </c>
      <c r="F117" s="151">
        <v>545</v>
      </c>
      <c r="G117" s="151">
        <v>1198</v>
      </c>
      <c r="H117" s="151">
        <v>0</v>
      </c>
      <c r="I117" s="151">
        <v>0</v>
      </c>
      <c r="J117" s="151">
        <v>0</v>
      </c>
    </row>
    <row r="118" spans="1:10" x14ac:dyDescent="0.2">
      <c r="A118" s="176" t="s">
        <v>241</v>
      </c>
      <c r="B118" s="176" t="s">
        <v>247</v>
      </c>
      <c r="C118" s="151" t="s">
        <v>101</v>
      </c>
      <c r="D118" s="151">
        <v>17</v>
      </c>
      <c r="E118" s="151">
        <v>1057</v>
      </c>
      <c r="F118" s="151">
        <v>1037</v>
      </c>
      <c r="G118" s="151">
        <v>761</v>
      </c>
      <c r="H118" s="151">
        <v>0</v>
      </c>
      <c r="I118" s="151">
        <v>0</v>
      </c>
      <c r="J118" s="151">
        <v>0</v>
      </c>
    </row>
    <row r="119" spans="1:10" x14ac:dyDescent="0.2">
      <c r="A119" s="176" t="s">
        <v>241</v>
      </c>
      <c r="B119" s="176" t="s">
        <v>248</v>
      </c>
      <c r="C119" s="151" t="s">
        <v>101</v>
      </c>
      <c r="D119" s="151">
        <v>24</v>
      </c>
      <c r="E119" s="151">
        <v>1359</v>
      </c>
      <c r="F119" s="151">
        <v>1473</v>
      </c>
      <c r="G119" s="151">
        <v>6582</v>
      </c>
      <c r="H119" s="151">
        <v>0</v>
      </c>
      <c r="I119" s="151">
        <v>0</v>
      </c>
      <c r="J119" s="151">
        <v>0</v>
      </c>
    </row>
    <row r="120" spans="1:10" x14ac:dyDescent="0.2">
      <c r="A120" s="176" t="s">
        <v>241</v>
      </c>
      <c r="B120" s="176" t="s">
        <v>249</v>
      </c>
      <c r="C120" s="151" t="s">
        <v>101</v>
      </c>
      <c r="D120" s="151">
        <v>7</v>
      </c>
      <c r="E120" s="151">
        <v>272</v>
      </c>
      <c r="F120" s="151">
        <v>272</v>
      </c>
      <c r="G120" s="151">
        <v>1585</v>
      </c>
      <c r="H120" s="151">
        <v>0</v>
      </c>
      <c r="I120" s="151">
        <v>0</v>
      </c>
      <c r="J120" s="151">
        <v>0</v>
      </c>
    </row>
    <row r="121" spans="1:10" x14ac:dyDescent="0.2">
      <c r="A121" s="176" t="s">
        <v>241</v>
      </c>
      <c r="B121" s="176" t="s">
        <v>250</v>
      </c>
      <c r="C121" s="151" t="s">
        <v>101</v>
      </c>
      <c r="D121" s="151">
        <v>14</v>
      </c>
      <c r="E121" s="151">
        <v>418</v>
      </c>
      <c r="F121" s="151">
        <v>418</v>
      </c>
      <c r="G121" s="151">
        <v>2427</v>
      </c>
      <c r="H121" s="151">
        <v>0</v>
      </c>
      <c r="I121" s="151">
        <v>0</v>
      </c>
      <c r="J121" s="151">
        <v>0</v>
      </c>
    </row>
    <row r="122" spans="1:10" x14ac:dyDescent="0.2">
      <c r="A122" s="176" t="s">
        <v>241</v>
      </c>
      <c r="B122" s="176" t="s">
        <v>251</v>
      </c>
      <c r="C122" s="151" t="s">
        <v>101</v>
      </c>
      <c r="D122" s="151">
        <v>4</v>
      </c>
      <c r="E122" s="151">
        <v>175</v>
      </c>
      <c r="F122" s="151">
        <v>0</v>
      </c>
      <c r="G122" s="151">
        <v>0</v>
      </c>
      <c r="H122" s="151">
        <v>0</v>
      </c>
      <c r="I122" s="151">
        <v>0</v>
      </c>
      <c r="J122" s="151">
        <v>0</v>
      </c>
    </row>
    <row r="123" spans="1:10" x14ac:dyDescent="0.2">
      <c r="A123" s="176" t="s">
        <v>241</v>
      </c>
      <c r="B123" s="176" t="s">
        <v>251</v>
      </c>
      <c r="C123" s="151" t="s">
        <v>102</v>
      </c>
      <c r="D123" s="151">
        <v>0</v>
      </c>
      <c r="E123" s="151">
        <v>0</v>
      </c>
      <c r="F123" s="151">
        <v>0</v>
      </c>
      <c r="G123" s="151">
        <v>0</v>
      </c>
      <c r="H123" s="151">
        <v>0</v>
      </c>
      <c r="I123" s="151">
        <v>0</v>
      </c>
      <c r="J123" s="151">
        <v>0</v>
      </c>
    </row>
    <row r="124" spans="1:10" x14ac:dyDescent="0.2">
      <c r="A124" s="176" t="s">
        <v>241</v>
      </c>
      <c r="B124" s="176" t="s">
        <v>252</v>
      </c>
      <c r="C124" s="151" t="s">
        <v>101</v>
      </c>
      <c r="D124" s="151">
        <v>1</v>
      </c>
      <c r="E124" s="151">
        <v>0</v>
      </c>
      <c r="F124" s="151">
        <v>0</v>
      </c>
      <c r="G124" s="151">
        <v>278</v>
      </c>
      <c r="H124" s="151">
        <v>0</v>
      </c>
      <c r="I124" s="151">
        <v>0</v>
      </c>
      <c r="J124" s="151">
        <v>0</v>
      </c>
    </row>
    <row r="125" spans="1:10" x14ac:dyDescent="0.2">
      <c r="A125" s="176" t="s">
        <v>241</v>
      </c>
      <c r="B125" s="176" t="s">
        <v>252</v>
      </c>
      <c r="C125" s="151" t="s">
        <v>102</v>
      </c>
      <c r="D125" s="151">
        <v>1</v>
      </c>
      <c r="E125" s="151">
        <v>240</v>
      </c>
      <c r="F125" s="151">
        <v>240</v>
      </c>
      <c r="G125" s="151">
        <v>0</v>
      </c>
      <c r="H125" s="151">
        <v>0</v>
      </c>
      <c r="I125" s="151">
        <v>0</v>
      </c>
      <c r="J125" s="151">
        <v>0</v>
      </c>
    </row>
    <row r="126" spans="1:10" x14ac:dyDescent="0.2">
      <c r="A126" s="176" t="s">
        <v>241</v>
      </c>
      <c r="B126" s="176" t="s">
        <v>253</v>
      </c>
      <c r="C126" s="151" t="s">
        <v>101</v>
      </c>
      <c r="D126" s="151">
        <v>18</v>
      </c>
      <c r="E126" s="151">
        <v>240</v>
      </c>
      <c r="F126" s="151">
        <v>0</v>
      </c>
      <c r="G126" s="151">
        <v>3694</v>
      </c>
      <c r="H126" s="151">
        <v>0</v>
      </c>
      <c r="I126" s="151">
        <v>0</v>
      </c>
      <c r="J126" s="151">
        <v>0</v>
      </c>
    </row>
    <row r="127" spans="1:10" x14ac:dyDescent="0.2">
      <c r="A127" s="176" t="s">
        <v>241</v>
      </c>
      <c r="B127" s="176" t="s">
        <v>253</v>
      </c>
      <c r="C127" s="151" t="s">
        <v>102</v>
      </c>
      <c r="D127" s="151">
        <v>0</v>
      </c>
      <c r="E127" s="151">
        <v>0</v>
      </c>
      <c r="F127" s="151">
        <v>0</v>
      </c>
      <c r="G127" s="151">
        <v>0</v>
      </c>
      <c r="H127" s="151">
        <v>0</v>
      </c>
      <c r="I127" s="151">
        <v>0</v>
      </c>
      <c r="J127" s="151">
        <v>0</v>
      </c>
    </row>
    <row r="128" spans="1:10" x14ac:dyDescent="0.2">
      <c r="A128" s="176" t="s">
        <v>241</v>
      </c>
      <c r="B128" s="176" t="s">
        <v>254</v>
      </c>
      <c r="C128" s="151" t="s">
        <v>101</v>
      </c>
      <c r="D128" s="151">
        <v>4</v>
      </c>
      <c r="E128" s="151">
        <v>0</v>
      </c>
      <c r="F128" s="151">
        <v>309</v>
      </c>
      <c r="G128" s="151">
        <v>310</v>
      </c>
      <c r="H128" s="151">
        <v>0</v>
      </c>
      <c r="I128" s="151">
        <v>0</v>
      </c>
      <c r="J128" s="151">
        <v>0</v>
      </c>
    </row>
    <row r="129" spans="1:10" x14ac:dyDescent="0.2">
      <c r="A129" s="176" t="s">
        <v>241</v>
      </c>
      <c r="B129" s="176" t="s">
        <v>254</v>
      </c>
      <c r="C129" s="151" t="s">
        <v>102</v>
      </c>
      <c r="D129" s="151">
        <v>0</v>
      </c>
      <c r="E129" s="151">
        <v>0</v>
      </c>
      <c r="F129" s="151">
        <v>0</v>
      </c>
      <c r="G129" s="151">
        <v>0</v>
      </c>
      <c r="H129" s="151">
        <v>0</v>
      </c>
      <c r="I129" s="151">
        <v>0</v>
      </c>
      <c r="J129" s="151">
        <v>0</v>
      </c>
    </row>
    <row r="130" spans="1:10" x14ac:dyDescent="0.2">
      <c r="A130" s="176" t="s">
        <v>241</v>
      </c>
      <c r="B130" s="176" t="s">
        <v>255</v>
      </c>
      <c r="C130" s="151" t="s">
        <v>101</v>
      </c>
      <c r="D130" s="151">
        <v>29</v>
      </c>
      <c r="E130" s="151">
        <v>194</v>
      </c>
      <c r="F130" s="151">
        <v>0</v>
      </c>
      <c r="G130" s="151">
        <v>6679</v>
      </c>
      <c r="H130" s="151">
        <v>0</v>
      </c>
      <c r="I130" s="151">
        <v>0</v>
      </c>
      <c r="J130" s="151">
        <v>0</v>
      </c>
    </row>
    <row r="131" spans="1:10" x14ac:dyDescent="0.2">
      <c r="A131" s="176" t="s">
        <v>241</v>
      </c>
      <c r="B131" s="176" t="s">
        <v>255</v>
      </c>
      <c r="C131" s="151" t="s">
        <v>102</v>
      </c>
      <c r="D131" s="151">
        <v>0</v>
      </c>
      <c r="E131" s="151">
        <v>0</v>
      </c>
      <c r="F131" s="151">
        <v>0</v>
      </c>
      <c r="G131" s="151">
        <v>0</v>
      </c>
      <c r="H131" s="151">
        <v>0</v>
      </c>
      <c r="I131" s="151">
        <v>0</v>
      </c>
      <c r="J131" s="151">
        <v>0</v>
      </c>
    </row>
    <row r="132" spans="1:10" x14ac:dyDescent="0.2">
      <c r="A132" s="176" t="s">
        <v>241</v>
      </c>
      <c r="B132" s="176" t="s">
        <v>255</v>
      </c>
      <c r="C132" s="151" t="s">
        <v>100</v>
      </c>
      <c r="D132" s="151">
        <v>1</v>
      </c>
      <c r="E132" s="151">
        <v>0</v>
      </c>
      <c r="F132" s="151">
        <v>0</v>
      </c>
      <c r="G132" s="151">
        <v>24</v>
      </c>
      <c r="H132" s="151">
        <v>0</v>
      </c>
      <c r="I132" s="151">
        <v>0</v>
      </c>
      <c r="J132" s="151">
        <v>0</v>
      </c>
    </row>
    <row r="133" spans="1:10" x14ac:dyDescent="0.2">
      <c r="A133" s="176" t="s">
        <v>241</v>
      </c>
      <c r="B133" s="176" t="s">
        <v>256</v>
      </c>
      <c r="C133" s="151" t="s">
        <v>101</v>
      </c>
      <c r="D133" s="151">
        <v>0</v>
      </c>
      <c r="E133" s="151">
        <v>0</v>
      </c>
      <c r="F133" s="151">
        <v>0</v>
      </c>
      <c r="G133" s="151">
        <v>0</v>
      </c>
      <c r="H133" s="151">
        <v>0</v>
      </c>
      <c r="I133" s="151">
        <v>0</v>
      </c>
      <c r="J133" s="151">
        <v>0</v>
      </c>
    </row>
    <row r="134" spans="1:10" x14ac:dyDescent="0.2">
      <c r="A134" s="166"/>
      <c r="B134" s="166"/>
      <c r="C134" s="150" t="s">
        <v>129</v>
      </c>
      <c r="D134" s="151">
        <f>SUM(D113:D133)</f>
        <v>170</v>
      </c>
      <c r="E134" s="151">
        <f>SUM(E113:E133)</f>
        <v>5239</v>
      </c>
      <c r="F134" s="151">
        <f>SUM(F113:F133)</f>
        <v>4913</v>
      </c>
      <c r="G134" s="151">
        <f>SUM(G113:G133)</f>
        <v>29988</v>
      </c>
      <c r="H134" s="151">
        <f>SUM(H113:H133)</f>
        <v>0</v>
      </c>
      <c r="I134" s="151">
        <v>0</v>
      </c>
      <c r="J134" s="151">
        <v>0</v>
      </c>
    </row>
    <row r="135" spans="1:10" x14ac:dyDescent="0.2">
      <c r="A135" s="166"/>
      <c r="B135" s="166"/>
      <c r="C135" s="167"/>
      <c r="D135" s="168"/>
      <c r="E135" s="168"/>
      <c r="F135" s="168"/>
      <c r="G135" s="168"/>
      <c r="H135" s="168"/>
      <c r="I135" s="168"/>
      <c r="J135" s="168"/>
    </row>
    <row r="136" spans="1:10" x14ac:dyDescent="0.2">
      <c r="A136" s="166"/>
      <c r="B136" s="282" t="s">
        <v>223</v>
      </c>
      <c r="C136" s="282"/>
      <c r="D136" s="155">
        <f>SUM(D113,D114,D115,D116,D117,D118,D119,D120,D121,D122,D124,D126,D128,D130,D133)</f>
        <v>168</v>
      </c>
      <c r="E136" s="155">
        <f>SUM(E113,E114,E115,E116,E117,E118,E119,E120,E121,E122,E124,E126,E128,E130,E133)</f>
        <v>4999</v>
      </c>
      <c r="F136" s="155">
        <f>SUM(F113,F114,F115,F116,F117,F118,F119,F120,F121,F122,F124,F126,F128,F130,F133)</f>
        <v>4673</v>
      </c>
      <c r="G136" s="155">
        <f>SUM(G113,G114,G115,G116,G117,G118,G119,G120,G121,G122,G124,G126,G128,G130,G133)</f>
        <v>29964</v>
      </c>
      <c r="H136" s="155">
        <f>SUM(H113,H114,H115,H116,H117,H118,H119,H120,H121,H122,H124,H126,H128,H130,H133)</f>
        <v>0</v>
      </c>
      <c r="I136" s="155">
        <v>766</v>
      </c>
      <c r="J136" s="178">
        <v>40</v>
      </c>
    </row>
    <row r="137" spans="1:10" x14ac:dyDescent="0.2">
      <c r="A137" s="166"/>
      <c r="B137" s="279" t="s">
        <v>224</v>
      </c>
      <c r="C137" s="279"/>
      <c r="D137" s="151">
        <v>1</v>
      </c>
      <c r="E137" s="151">
        <v>240</v>
      </c>
      <c r="F137" s="151">
        <v>240</v>
      </c>
      <c r="G137" s="151">
        <f>SUM(G123,G127,G129,G131)</f>
        <v>0</v>
      </c>
      <c r="H137" s="151">
        <f>SUM(H123,H127,H129,H131)</f>
        <v>0</v>
      </c>
      <c r="I137" s="151">
        <v>0</v>
      </c>
      <c r="J137" s="169">
        <v>0</v>
      </c>
    </row>
    <row r="138" spans="1:10" x14ac:dyDescent="0.2">
      <c r="A138" s="166"/>
      <c r="B138" s="280" t="s">
        <v>225</v>
      </c>
      <c r="C138" s="280"/>
      <c r="D138" s="158">
        <v>1</v>
      </c>
      <c r="E138" s="158">
        <v>0</v>
      </c>
      <c r="F138" s="158">
        <v>0</v>
      </c>
      <c r="G138" s="158">
        <v>24</v>
      </c>
      <c r="H138" s="158">
        <v>0</v>
      </c>
      <c r="I138" s="158">
        <v>0</v>
      </c>
      <c r="J138" s="170">
        <v>0</v>
      </c>
    </row>
    <row r="139" spans="1:10" x14ac:dyDescent="0.2">
      <c r="A139" s="166"/>
      <c r="B139" s="168"/>
      <c r="C139" s="168"/>
      <c r="D139" s="168"/>
      <c r="E139" s="168"/>
      <c r="F139" s="168"/>
      <c r="G139" s="168"/>
      <c r="H139" s="168"/>
      <c r="I139" s="168"/>
      <c r="J139" s="168"/>
    </row>
    <row r="140" spans="1:10" x14ac:dyDescent="0.2">
      <c r="A140" s="166"/>
      <c r="B140" s="168"/>
      <c r="C140" s="168"/>
      <c r="D140" s="168"/>
      <c r="E140" s="168"/>
      <c r="F140" s="168"/>
      <c r="G140" s="168"/>
      <c r="H140" s="168"/>
      <c r="I140" s="168"/>
      <c r="J140" s="168"/>
    </row>
    <row r="141" spans="1:10" x14ac:dyDescent="0.2">
      <c r="A141" s="166"/>
      <c r="B141" s="168"/>
      <c r="C141" s="168"/>
      <c r="D141" s="168"/>
      <c r="E141" s="168"/>
      <c r="F141" s="168"/>
      <c r="G141" s="168"/>
      <c r="H141" s="168"/>
      <c r="I141" s="168"/>
      <c r="J141" s="168"/>
    </row>
    <row r="142" spans="1:10" x14ac:dyDescent="0.2">
      <c r="A142" s="166"/>
      <c r="B142" s="168"/>
      <c r="C142" s="168"/>
      <c r="D142" s="168"/>
      <c r="E142" s="168"/>
      <c r="F142" s="168"/>
      <c r="G142" s="168"/>
      <c r="H142" s="168"/>
      <c r="I142" s="168"/>
      <c r="J142" s="168"/>
    </row>
    <row r="143" spans="1:10" x14ac:dyDescent="0.2">
      <c r="A143" s="166"/>
      <c r="B143" s="168"/>
      <c r="C143" s="168"/>
      <c r="D143" s="168"/>
      <c r="E143" s="168"/>
      <c r="F143" s="168"/>
      <c r="G143" s="168"/>
      <c r="H143" s="168"/>
      <c r="I143" s="168"/>
      <c r="J143" s="168"/>
    </row>
    <row r="144" spans="1:10" x14ac:dyDescent="0.2">
      <c r="A144" s="166"/>
      <c r="B144" s="168"/>
      <c r="C144" s="168"/>
      <c r="D144" s="168"/>
      <c r="E144" s="168"/>
      <c r="F144" s="168"/>
      <c r="G144" s="168"/>
      <c r="H144" s="168"/>
      <c r="I144" s="168"/>
      <c r="J144" s="168"/>
    </row>
    <row r="145" spans="1:10" x14ac:dyDescent="0.2">
      <c r="A145" s="166"/>
      <c r="B145" s="168"/>
      <c r="C145" s="168"/>
      <c r="D145" s="168"/>
      <c r="E145" s="168"/>
      <c r="F145" s="168"/>
      <c r="G145" s="168"/>
      <c r="H145" s="168"/>
      <c r="I145" s="168"/>
      <c r="J145" s="168"/>
    </row>
    <row r="146" spans="1:10" x14ac:dyDescent="0.2">
      <c r="A146" s="166"/>
      <c r="B146" s="168"/>
      <c r="C146" s="168"/>
      <c r="D146" s="168"/>
      <c r="E146" s="168"/>
      <c r="F146" s="168"/>
      <c r="G146" s="168"/>
      <c r="H146" s="168"/>
      <c r="I146" s="168"/>
      <c r="J146" s="168"/>
    </row>
    <row r="147" spans="1:10" x14ac:dyDescent="0.2">
      <c r="A147" s="166"/>
      <c r="B147" s="168"/>
      <c r="C147" s="168"/>
      <c r="D147" s="168"/>
      <c r="E147" s="168"/>
      <c r="F147" s="168"/>
      <c r="G147" s="168"/>
      <c r="H147" s="168"/>
      <c r="I147" s="168"/>
      <c r="J147" s="168"/>
    </row>
    <row r="148" spans="1:10" x14ac:dyDescent="0.2">
      <c r="A148" s="166"/>
      <c r="B148" s="168"/>
      <c r="C148" s="168"/>
      <c r="D148" s="168"/>
      <c r="E148" s="168"/>
      <c r="F148" s="168"/>
      <c r="G148" s="168"/>
      <c r="H148" s="168"/>
      <c r="I148" s="168"/>
      <c r="J148" s="168"/>
    </row>
    <row r="149" spans="1:10" x14ac:dyDescent="0.2">
      <c r="A149" s="166"/>
      <c r="B149" s="168"/>
      <c r="C149" s="168"/>
      <c r="D149" s="168"/>
      <c r="E149" s="168"/>
      <c r="F149" s="168"/>
      <c r="G149" s="168"/>
      <c r="H149" s="168"/>
      <c r="I149" s="168"/>
      <c r="J149" s="168"/>
    </row>
    <row r="150" spans="1:10" x14ac:dyDescent="0.2">
      <c r="A150" s="166"/>
      <c r="B150" s="168"/>
      <c r="C150" s="168"/>
      <c r="D150" s="168"/>
      <c r="E150" s="168"/>
      <c r="F150" s="168"/>
      <c r="G150" s="168"/>
      <c r="H150" s="168"/>
      <c r="I150" s="168"/>
      <c r="J150" s="168"/>
    </row>
    <row r="151" spans="1:10" x14ac:dyDescent="0.2">
      <c r="A151" s="166"/>
      <c r="B151" s="168"/>
      <c r="C151" s="168"/>
      <c r="D151" s="168"/>
      <c r="E151" s="168"/>
      <c r="F151" s="168"/>
      <c r="G151" s="168"/>
      <c r="H151" s="168"/>
      <c r="I151" s="168"/>
      <c r="J151" s="168"/>
    </row>
    <row r="152" spans="1:10" x14ac:dyDescent="0.2">
      <c r="A152" s="166"/>
      <c r="B152" s="168"/>
      <c r="C152" s="168"/>
      <c r="D152" s="168"/>
      <c r="E152" s="168"/>
      <c r="F152" s="168"/>
      <c r="G152" s="168"/>
      <c r="H152" s="168"/>
      <c r="I152" s="168"/>
      <c r="J152" s="168"/>
    </row>
    <row r="153" spans="1:10" x14ac:dyDescent="0.2">
      <c r="A153" s="166"/>
      <c r="B153" s="168"/>
      <c r="C153" s="168"/>
      <c r="D153" s="168"/>
      <c r="E153" s="168"/>
      <c r="F153" s="168"/>
      <c r="G153" s="168"/>
      <c r="H153" s="168"/>
      <c r="I153" s="168"/>
      <c r="J153" s="168"/>
    </row>
    <row r="154" spans="1:10" ht="15.75" x14ac:dyDescent="0.25">
      <c r="A154" s="171"/>
      <c r="B154" s="171"/>
      <c r="C154" s="171"/>
      <c r="D154" s="171"/>
      <c r="E154" s="171"/>
      <c r="F154" s="171"/>
      <c r="G154" s="171"/>
      <c r="H154" s="171"/>
      <c r="I154" s="172"/>
      <c r="J154" s="173" t="s">
        <v>257</v>
      </c>
    </row>
    <row r="155" spans="1:10" x14ac:dyDescent="0.2">
      <c r="A155" s="174"/>
      <c r="B155" s="174"/>
      <c r="C155" s="174"/>
      <c r="D155" s="174"/>
      <c r="E155" s="174"/>
      <c r="F155" s="174"/>
      <c r="G155" s="174"/>
      <c r="H155" s="174"/>
      <c r="I155" s="175"/>
      <c r="J155" s="175"/>
    </row>
    <row r="156" spans="1:10" x14ac:dyDescent="0.2">
      <c r="A156" s="281" t="s">
        <v>149</v>
      </c>
      <c r="B156" s="281" t="s">
        <v>188</v>
      </c>
      <c r="C156" s="281" t="s">
        <v>216</v>
      </c>
      <c r="D156" s="281" t="s">
        <v>227</v>
      </c>
      <c r="E156" s="281" t="s">
        <v>218</v>
      </c>
      <c r="F156" s="281"/>
      <c r="G156" s="281" t="s">
        <v>219</v>
      </c>
      <c r="H156" s="281"/>
      <c r="I156" s="281" t="s">
        <v>220</v>
      </c>
      <c r="J156" s="281"/>
    </row>
    <row r="157" spans="1:10" x14ac:dyDescent="0.2">
      <c r="A157" s="281"/>
      <c r="B157" s="281"/>
      <c r="C157" s="281"/>
      <c r="D157" s="281"/>
      <c r="E157" s="164" t="s">
        <v>221</v>
      </c>
      <c r="F157" s="164" t="s">
        <v>222</v>
      </c>
      <c r="G157" s="164" t="s">
        <v>221</v>
      </c>
      <c r="H157" s="164" t="s">
        <v>222</v>
      </c>
      <c r="I157" s="164" t="s">
        <v>221</v>
      </c>
      <c r="J157" s="164" t="s">
        <v>222</v>
      </c>
    </row>
    <row r="158" spans="1:10" x14ac:dyDescent="0.2">
      <c r="A158" s="176" t="s">
        <v>258</v>
      </c>
      <c r="B158" s="176" t="s">
        <v>259</v>
      </c>
      <c r="C158" s="151" t="s">
        <v>101</v>
      </c>
      <c r="D158" s="151">
        <v>4</v>
      </c>
      <c r="E158" s="151">
        <v>192</v>
      </c>
      <c r="F158" s="151">
        <v>192</v>
      </c>
      <c r="G158" s="151">
        <v>250</v>
      </c>
      <c r="H158" s="151">
        <v>0</v>
      </c>
      <c r="I158" s="151">
        <v>0</v>
      </c>
      <c r="J158" s="151">
        <v>0</v>
      </c>
    </row>
    <row r="159" spans="1:10" x14ac:dyDescent="0.2">
      <c r="A159" s="176" t="s">
        <v>258</v>
      </c>
      <c r="B159" s="176" t="s">
        <v>260</v>
      </c>
      <c r="C159" s="151" t="s">
        <v>101</v>
      </c>
      <c r="D159" s="151">
        <v>5</v>
      </c>
      <c r="E159" s="151">
        <v>224</v>
      </c>
      <c r="F159" s="151">
        <v>113</v>
      </c>
      <c r="G159" s="151">
        <v>653</v>
      </c>
      <c r="H159" s="151">
        <v>0</v>
      </c>
      <c r="I159" s="151">
        <v>0</v>
      </c>
      <c r="J159" s="151">
        <v>0</v>
      </c>
    </row>
    <row r="160" spans="1:10" x14ac:dyDescent="0.2">
      <c r="A160" s="176" t="s">
        <v>258</v>
      </c>
      <c r="B160" s="176" t="s">
        <v>260</v>
      </c>
      <c r="C160" s="151" t="s">
        <v>100</v>
      </c>
      <c r="D160" s="151">
        <v>0</v>
      </c>
      <c r="E160" s="151">
        <v>0</v>
      </c>
      <c r="F160" s="151">
        <v>0</v>
      </c>
      <c r="G160" s="151">
        <v>0</v>
      </c>
      <c r="H160" s="151">
        <v>0</v>
      </c>
      <c r="I160" s="151">
        <v>0</v>
      </c>
      <c r="J160" s="151">
        <v>0</v>
      </c>
    </row>
    <row r="161" spans="1:10" x14ac:dyDescent="0.2">
      <c r="A161" s="176" t="s">
        <v>258</v>
      </c>
      <c r="B161" s="176" t="s">
        <v>261</v>
      </c>
      <c r="C161" s="151" t="s">
        <v>101</v>
      </c>
      <c r="D161" s="151">
        <v>6</v>
      </c>
      <c r="E161" s="151">
        <v>0</v>
      </c>
      <c r="F161" s="151">
        <v>0</v>
      </c>
      <c r="G161" s="151">
        <v>311</v>
      </c>
      <c r="H161" s="151">
        <v>0</v>
      </c>
      <c r="I161" s="151">
        <v>1049</v>
      </c>
      <c r="J161" s="151">
        <v>0</v>
      </c>
    </row>
    <row r="162" spans="1:10" x14ac:dyDescent="0.2">
      <c r="A162" s="176" t="s">
        <v>258</v>
      </c>
      <c r="B162" s="176" t="s">
        <v>262</v>
      </c>
      <c r="C162" s="151" t="s">
        <v>101</v>
      </c>
      <c r="D162" s="151">
        <v>30</v>
      </c>
      <c r="E162" s="151">
        <v>1565</v>
      </c>
      <c r="F162" s="151">
        <v>363</v>
      </c>
      <c r="G162" s="151">
        <v>5624</v>
      </c>
      <c r="H162" s="151">
        <v>0</v>
      </c>
      <c r="I162" s="151">
        <v>230</v>
      </c>
      <c r="J162" s="151">
        <v>537</v>
      </c>
    </row>
    <row r="163" spans="1:10" x14ac:dyDescent="0.2">
      <c r="A163" s="176" t="s">
        <v>258</v>
      </c>
      <c r="B163" s="176" t="s">
        <v>262</v>
      </c>
      <c r="C163" s="151" t="s">
        <v>102</v>
      </c>
      <c r="D163" s="151">
        <v>0</v>
      </c>
      <c r="E163" s="151">
        <v>0</v>
      </c>
      <c r="F163" s="151">
        <v>0</v>
      </c>
      <c r="G163" s="151">
        <v>0</v>
      </c>
      <c r="H163" s="151">
        <v>0</v>
      </c>
      <c r="I163" s="151">
        <v>0</v>
      </c>
      <c r="J163" s="151">
        <v>0</v>
      </c>
    </row>
    <row r="164" spans="1:10" x14ac:dyDescent="0.2">
      <c r="A164" s="176" t="s">
        <v>258</v>
      </c>
      <c r="B164" s="176" t="s">
        <v>262</v>
      </c>
      <c r="C164" s="151" t="s">
        <v>100</v>
      </c>
      <c r="D164" s="151">
        <v>0</v>
      </c>
      <c r="E164" s="151">
        <v>0</v>
      </c>
      <c r="F164" s="151">
        <v>0</v>
      </c>
      <c r="G164" s="151">
        <v>0</v>
      </c>
      <c r="H164" s="151">
        <v>0</v>
      </c>
      <c r="I164" s="151">
        <v>0</v>
      </c>
      <c r="J164" s="151">
        <v>0</v>
      </c>
    </row>
    <row r="165" spans="1:10" x14ac:dyDescent="0.2">
      <c r="A165" s="176" t="s">
        <v>258</v>
      </c>
      <c r="B165" s="176" t="s">
        <v>263</v>
      </c>
      <c r="C165" s="151" t="s">
        <v>101</v>
      </c>
      <c r="D165" s="151">
        <v>24</v>
      </c>
      <c r="E165" s="151">
        <v>1118</v>
      </c>
      <c r="F165" s="151">
        <v>873</v>
      </c>
      <c r="G165" s="151">
        <v>1275</v>
      </c>
      <c r="H165" s="151">
        <v>0</v>
      </c>
      <c r="I165" s="151">
        <v>0</v>
      </c>
      <c r="J165" s="151">
        <v>0</v>
      </c>
    </row>
    <row r="166" spans="1:10" x14ac:dyDescent="0.2">
      <c r="A166" s="176" t="s">
        <v>258</v>
      </c>
      <c r="B166" s="176" t="s">
        <v>263</v>
      </c>
      <c r="C166" s="151" t="s">
        <v>102</v>
      </c>
      <c r="D166" s="151">
        <v>0</v>
      </c>
      <c r="E166" s="151">
        <v>0</v>
      </c>
      <c r="F166" s="151">
        <v>0</v>
      </c>
      <c r="G166" s="151">
        <v>0</v>
      </c>
      <c r="H166" s="151">
        <v>0</v>
      </c>
      <c r="I166" s="151">
        <v>0</v>
      </c>
      <c r="J166" s="151">
        <v>0</v>
      </c>
    </row>
    <row r="167" spans="1:10" x14ac:dyDescent="0.2">
      <c r="A167" s="176" t="s">
        <v>258</v>
      </c>
      <c r="B167" s="176" t="s">
        <v>263</v>
      </c>
      <c r="C167" s="151" t="s">
        <v>100</v>
      </c>
      <c r="D167" s="151">
        <v>0</v>
      </c>
      <c r="E167" s="151">
        <v>0</v>
      </c>
      <c r="F167" s="151">
        <v>0</v>
      </c>
      <c r="G167" s="151">
        <v>0</v>
      </c>
      <c r="H167" s="151">
        <v>0</v>
      </c>
      <c r="I167" s="151">
        <v>0</v>
      </c>
      <c r="J167" s="151">
        <v>0</v>
      </c>
    </row>
    <row r="168" spans="1:10" x14ac:dyDescent="0.2">
      <c r="A168" s="179" t="s">
        <v>258</v>
      </c>
      <c r="B168" s="176" t="s">
        <v>264</v>
      </c>
      <c r="C168" s="151" t="s">
        <v>101</v>
      </c>
      <c r="D168" s="151">
        <v>20</v>
      </c>
      <c r="E168" s="151">
        <v>917</v>
      </c>
      <c r="F168" s="151">
        <v>288</v>
      </c>
      <c r="G168" s="151">
        <v>2673</v>
      </c>
      <c r="H168" s="151">
        <v>0</v>
      </c>
      <c r="I168" s="147">
        <v>40</v>
      </c>
      <c r="J168" s="147">
        <v>120</v>
      </c>
    </row>
    <row r="169" spans="1:10" x14ac:dyDescent="0.2">
      <c r="A169" s="179" t="s">
        <v>258</v>
      </c>
      <c r="B169" s="176" t="s">
        <v>264</v>
      </c>
      <c r="C169" s="151" t="s">
        <v>102</v>
      </c>
      <c r="D169" s="151">
        <v>2</v>
      </c>
      <c r="E169" s="151">
        <v>0</v>
      </c>
      <c r="F169" s="151">
        <v>135</v>
      </c>
      <c r="G169" s="151">
        <v>291</v>
      </c>
      <c r="H169" s="151">
        <v>0</v>
      </c>
      <c r="I169" s="147">
        <v>0</v>
      </c>
      <c r="J169" s="147">
        <v>0</v>
      </c>
    </row>
    <row r="170" spans="1:10" x14ac:dyDescent="0.2">
      <c r="A170" s="179" t="s">
        <v>258</v>
      </c>
      <c r="B170" s="176" t="s">
        <v>264</v>
      </c>
      <c r="C170" s="151" t="s">
        <v>100</v>
      </c>
      <c r="D170" s="151">
        <v>0</v>
      </c>
      <c r="E170" s="151">
        <v>0</v>
      </c>
      <c r="F170" s="151">
        <v>0</v>
      </c>
      <c r="G170" s="151">
        <v>0</v>
      </c>
      <c r="H170" s="151">
        <v>0</v>
      </c>
      <c r="I170" s="147">
        <v>0</v>
      </c>
      <c r="J170" s="147">
        <v>0</v>
      </c>
    </row>
    <row r="171" spans="1:10" x14ac:dyDescent="0.2">
      <c r="A171" s="179" t="s">
        <v>258</v>
      </c>
      <c r="B171" s="176" t="s">
        <v>265</v>
      </c>
      <c r="C171" s="151" t="s">
        <v>101</v>
      </c>
      <c r="D171" s="151">
        <v>52</v>
      </c>
      <c r="E171" s="151">
        <v>2321</v>
      </c>
      <c r="F171" s="151">
        <v>1940</v>
      </c>
      <c r="G171" s="151">
        <v>10740</v>
      </c>
      <c r="H171" s="151">
        <v>0</v>
      </c>
      <c r="I171" s="147">
        <v>0</v>
      </c>
      <c r="J171" s="147">
        <v>0</v>
      </c>
    </row>
    <row r="172" spans="1:10" x14ac:dyDescent="0.2">
      <c r="A172" s="179" t="s">
        <v>258</v>
      </c>
      <c r="B172" s="176" t="s">
        <v>265</v>
      </c>
      <c r="C172" s="151" t="s">
        <v>100</v>
      </c>
      <c r="D172" s="151">
        <v>3</v>
      </c>
      <c r="E172" s="151">
        <v>0</v>
      </c>
      <c r="F172" s="151">
        <v>0</v>
      </c>
      <c r="G172" s="151">
        <v>109</v>
      </c>
      <c r="H172" s="151">
        <v>0</v>
      </c>
      <c r="I172" s="147">
        <v>0</v>
      </c>
      <c r="J172" s="147">
        <v>0</v>
      </c>
    </row>
    <row r="173" spans="1:10" x14ac:dyDescent="0.2">
      <c r="A173" s="179" t="s">
        <v>258</v>
      </c>
      <c r="B173" s="176" t="s">
        <v>74</v>
      </c>
      <c r="C173" s="151" t="s">
        <v>101</v>
      </c>
      <c r="D173" s="151">
        <v>46</v>
      </c>
      <c r="E173" s="151">
        <v>1698</v>
      </c>
      <c r="F173" s="151">
        <v>1041</v>
      </c>
      <c r="G173" s="151">
        <v>9756</v>
      </c>
      <c r="H173" s="151">
        <v>0</v>
      </c>
      <c r="I173" s="147">
        <v>0</v>
      </c>
      <c r="J173" s="147">
        <v>0</v>
      </c>
    </row>
    <row r="174" spans="1:10" x14ac:dyDescent="0.2">
      <c r="A174" s="179" t="s">
        <v>258</v>
      </c>
      <c r="B174" s="176" t="s">
        <v>74</v>
      </c>
      <c r="C174" s="151" t="s">
        <v>102</v>
      </c>
      <c r="D174" s="151">
        <v>0</v>
      </c>
      <c r="E174" s="151">
        <v>0</v>
      </c>
      <c r="F174" s="151">
        <v>0</v>
      </c>
      <c r="G174" s="151">
        <v>0</v>
      </c>
      <c r="H174" s="151">
        <v>0</v>
      </c>
      <c r="I174" s="147">
        <v>0</v>
      </c>
      <c r="J174" s="147">
        <v>0</v>
      </c>
    </row>
    <row r="175" spans="1:10" x14ac:dyDescent="0.2">
      <c r="A175" s="179" t="s">
        <v>258</v>
      </c>
      <c r="B175" s="176" t="s">
        <v>74</v>
      </c>
      <c r="C175" s="151" t="s">
        <v>100</v>
      </c>
      <c r="D175" s="151">
        <v>13</v>
      </c>
      <c r="E175" s="151">
        <v>174</v>
      </c>
      <c r="F175" s="151">
        <v>204</v>
      </c>
      <c r="G175" s="151">
        <v>146</v>
      </c>
      <c r="H175" s="151">
        <v>74</v>
      </c>
      <c r="I175" s="147">
        <v>0</v>
      </c>
      <c r="J175" s="147">
        <v>0</v>
      </c>
    </row>
    <row r="176" spans="1:10" x14ac:dyDescent="0.2">
      <c r="A176" s="179" t="s">
        <v>258</v>
      </c>
      <c r="B176" s="176" t="s">
        <v>266</v>
      </c>
      <c r="C176" s="151" t="s">
        <v>101</v>
      </c>
      <c r="D176" s="151">
        <v>13</v>
      </c>
      <c r="E176" s="151">
        <v>312</v>
      </c>
      <c r="F176" s="151">
        <v>133</v>
      </c>
      <c r="G176" s="151">
        <v>488</v>
      </c>
      <c r="H176" s="151">
        <v>0</v>
      </c>
      <c r="I176" s="147">
        <v>0</v>
      </c>
      <c r="J176" s="147">
        <v>64</v>
      </c>
    </row>
    <row r="177" spans="1:10" x14ac:dyDescent="0.2">
      <c r="A177" s="179" t="s">
        <v>258</v>
      </c>
      <c r="B177" s="176" t="s">
        <v>267</v>
      </c>
      <c r="C177" s="151" t="s">
        <v>101</v>
      </c>
      <c r="D177" s="151">
        <v>8</v>
      </c>
      <c r="E177" s="151">
        <v>0</v>
      </c>
      <c r="F177" s="151">
        <v>0</v>
      </c>
      <c r="G177" s="151">
        <v>581</v>
      </c>
      <c r="H177" s="151">
        <v>0</v>
      </c>
      <c r="I177" s="147">
        <v>0</v>
      </c>
      <c r="J177" s="147">
        <v>0</v>
      </c>
    </row>
    <row r="178" spans="1:10" x14ac:dyDescent="0.2">
      <c r="A178" s="179" t="s">
        <v>258</v>
      </c>
      <c r="B178" s="176" t="s">
        <v>267</v>
      </c>
      <c r="C178" s="151" t="s">
        <v>102</v>
      </c>
      <c r="D178" s="151">
        <v>1</v>
      </c>
      <c r="E178" s="151">
        <v>0</v>
      </c>
      <c r="F178" s="151">
        <v>0</v>
      </c>
      <c r="G178" s="151">
        <v>118</v>
      </c>
      <c r="H178" s="151">
        <v>0</v>
      </c>
      <c r="I178" s="147">
        <v>0</v>
      </c>
      <c r="J178" s="147">
        <v>0</v>
      </c>
    </row>
    <row r="179" spans="1:10" x14ac:dyDescent="0.2">
      <c r="A179" s="179" t="s">
        <v>258</v>
      </c>
      <c r="B179" s="176" t="s">
        <v>268</v>
      </c>
      <c r="C179" s="151" t="s">
        <v>101</v>
      </c>
      <c r="D179" s="151">
        <v>4</v>
      </c>
      <c r="E179" s="151">
        <v>52</v>
      </c>
      <c r="F179" s="151">
        <v>0</v>
      </c>
      <c r="G179" s="151">
        <v>103</v>
      </c>
      <c r="H179" s="151">
        <v>0</v>
      </c>
      <c r="I179" s="147">
        <v>0</v>
      </c>
      <c r="J179" s="147">
        <v>40</v>
      </c>
    </row>
    <row r="180" spans="1:10" x14ac:dyDescent="0.2">
      <c r="A180" s="179" t="s">
        <v>258</v>
      </c>
      <c r="B180" s="176" t="s">
        <v>268</v>
      </c>
      <c r="C180" s="151" t="s">
        <v>102</v>
      </c>
      <c r="D180" s="151">
        <v>0</v>
      </c>
      <c r="E180" s="151">
        <v>0</v>
      </c>
      <c r="F180" s="151">
        <v>0</v>
      </c>
      <c r="G180" s="151">
        <v>0</v>
      </c>
      <c r="H180" s="151">
        <v>0</v>
      </c>
      <c r="I180" s="147">
        <v>0</v>
      </c>
      <c r="J180" s="147">
        <v>0</v>
      </c>
    </row>
    <row r="181" spans="1:10" x14ac:dyDescent="0.2">
      <c r="A181" s="179" t="s">
        <v>258</v>
      </c>
      <c r="B181" s="176" t="s">
        <v>268</v>
      </c>
      <c r="C181" s="151" t="s">
        <v>100</v>
      </c>
      <c r="D181" s="151">
        <v>0</v>
      </c>
      <c r="E181" s="151">
        <v>0</v>
      </c>
      <c r="F181" s="151">
        <v>0</v>
      </c>
      <c r="G181" s="151">
        <v>0</v>
      </c>
      <c r="H181" s="151">
        <v>0</v>
      </c>
      <c r="I181" s="147">
        <v>0</v>
      </c>
      <c r="J181" s="147">
        <v>0</v>
      </c>
    </row>
    <row r="182" spans="1:10" x14ac:dyDescent="0.2">
      <c r="A182" s="179" t="s">
        <v>258</v>
      </c>
      <c r="B182" s="176" t="s">
        <v>269</v>
      </c>
      <c r="C182" s="151" t="s">
        <v>101</v>
      </c>
      <c r="D182" s="151">
        <v>6</v>
      </c>
      <c r="E182" s="151">
        <v>80</v>
      </c>
      <c r="F182" s="151">
        <v>90</v>
      </c>
      <c r="G182" s="151">
        <v>841</v>
      </c>
      <c r="H182" s="151">
        <v>0</v>
      </c>
      <c r="I182" s="147">
        <v>0</v>
      </c>
      <c r="J182" s="147">
        <v>0</v>
      </c>
    </row>
    <row r="183" spans="1:10" x14ac:dyDescent="0.2">
      <c r="A183" s="149"/>
      <c r="B183" s="166"/>
      <c r="C183" s="150" t="s">
        <v>129</v>
      </c>
      <c r="D183" s="151">
        <f>SUM(D158:D182)</f>
        <v>237</v>
      </c>
      <c r="E183" s="151">
        <f>SUM(F158:F182)</f>
        <v>5372</v>
      </c>
      <c r="F183" s="151">
        <f>SUM(E158:E182)</f>
        <v>8653</v>
      </c>
      <c r="G183" s="151">
        <f>SUM(G158:G182)</f>
        <v>33959</v>
      </c>
      <c r="H183" s="151">
        <f>SUM(H158:H182)</f>
        <v>74</v>
      </c>
      <c r="I183" s="151">
        <v>0</v>
      </c>
      <c r="J183" s="151">
        <v>0</v>
      </c>
    </row>
    <row r="184" spans="1:10" x14ac:dyDescent="0.2">
      <c r="A184" s="149"/>
      <c r="B184" s="166"/>
      <c r="C184" s="167"/>
      <c r="D184" s="168"/>
      <c r="E184" s="168"/>
      <c r="F184" s="168"/>
      <c r="G184" s="168"/>
      <c r="H184" s="168"/>
      <c r="I184" s="168"/>
      <c r="J184" s="168"/>
    </row>
    <row r="185" spans="1:10" x14ac:dyDescent="0.2">
      <c r="A185" s="149"/>
      <c r="B185" s="282" t="s">
        <v>223</v>
      </c>
      <c r="C185" s="282"/>
      <c r="D185" s="155">
        <f>SUM(D158,D159,D161,D162,D165,D168,D171,D173,D176,D177,D179,D182)</f>
        <v>218</v>
      </c>
      <c r="E185" s="155">
        <f>SUM(E158,E159,E161,E162,E165,E168,E171,E173,E176,E177,E179,E182)</f>
        <v>8479</v>
      </c>
      <c r="F185" s="155">
        <f>SUM(F158,F159,F161,F162,F165,F168,F171,F173,F176,F177,F179,F182)</f>
        <v>5033</v>
      </c>
      <c r="G185" s="155">
        <f>SUM(G158,G159,G161,G162,G165,G168,G171,G173,G176,G177,G179,G182)</f>
        <v>33295</v>
      </c>
      <c r="H185" s="155">
        <f>SUM(H158,H159,H161,H162,H165,H168,H171,H173,H176,H177,H179,H182)</f>
        <v>0</v>
      </c>
      <c r="I185" s="155">
        <v>0</v>
      </c>
      <c r="J185" s="178">
        <v>0</v>
      </c>
    </row>
    <row r="186" spans="1:10" x14ac:dyDescent="0.2">
      <c r="A186" s="149"/>
      <c r="B186" s="279" t="s">
        <v>224</v>
      </c>
      <c r="C186" s="279"/>
      <c r="D186" s="151">
        <f>SUM(D163,D166,D169,D174,D178,D180)</f>
        <v>3</v>
      </c>
      <c r="E186" s="151">
        <f>SUM(E163,E166,E169,E174,E180)</f>
        <v>0</v>
      </c>
      <c r="F186" s="151">
        <f>SUM(F163,F166,F169,F174,F178,F180)</f>
        <v>135</v>
      </c>
      <c r="G186" s="151">
        <f>SUM(G163,G166,G169,G174,G178,G180)</f>
        <v>409</v>
      </c>
      <c r="H186" s="151">
        <f>SUM(H163,H166,H169,H174,H180)</f>
        <v>0</v>
      </c>
      <c r="I186" s="151">
        <v>0</v>
      </c>
      <c r="J186" s="169">
        <v>0</v>
      </c>
    </row>
    <row r="187" spans="1:10" x14ac:dyDescent="0.2">
      <c r="A187" s="149"/>
      <c r="B187" s="280" t="s">
        <v>225</v>
      </c>
      <c r="C187" s="280"/>
      <c r="D187" s="158">
        <f>SUM(D160,D164,D167,D170,D172,D175,D181)</f>
        <v>16</v>
      </c>
      <c r="E187" s="158">
        <f>SUM(F160,E164,F167,F170,F172,F175,F181)</f>
        <v>204</v>
      </c>
      <c r="F187" s="158">
        <f>SUM(E160,F164,E167,E170,E172,E175,E181)</f>
        <v>174</v>
      </c>
      <c r="G187" s="158">
        <f>SUM(G160,G164,G167,G170,G172,G175,G181)</f>
        <v>255</v>
      </c>
      <c r="H187" s="158">
        <f>SUM(H160,H164,H167,H170,H172,H175,H181)</f>
        <v>74</v>
      </c>
      <c r="I187" s="158">
        <v>0</v>
      </c>
      <c r="J187" s="170">
        <v>0</v>
      </c>
    </row>
    <row r="188" spans="1:10" x14ac:dyDescent="0.2">
      <c r="A188" s="46"/>
      <c r="B188" s="171"/>
      <c r="C188" s="171"/>
      <c r="D188" s="171"/>
      <c r="E188" s="171"/>
      <c r="F188" s="171"/>
      <c r="G188" s="171"/>
      <c r="H188" s="171"/>
      <c r="I188" s="171"/>
      <c r="J188" s="171"/>
    </row>
  </sheetData>
  <mergeCells count="51">
    <mergeCell ref="A5:J5"/>
    <mergeCell ref="A6:A7"/>
    <mergeCell ref="B6:B7"/>
    <mergeCell ref="C6:C7"/>
    <mergeCell ref="D6:D7"/>
    <mergeCell ref="E6:F6"/>
    <mergeCell ref="G6:H6"/>
    <mergeCell ref="I6:J6"/>
    <mergeCell ref="B26:C26"/>
    <mergeCell ref="B27:C27"/>
    <mergeCell ref="B28:C28"/>
    <mergeCell ref="A31:A32"/>
    <mergeCell ref="B31:B32"/>
    <mergeCell ref="C31:C32"/>
    <mergeCell ref="D31:D32"/>
    <mergeCell ref="E31:F31"/>
    <mergeCell ref="G31:H31"/>
    <mergeCell ref="I31:J31"/>
    <mergeCell ref="B42:C42"/>
    <mergeCell ref="B43:C43"/>
    <mergeCell ref="B44:C44"/>
    <mergeCell ref="A66:A67"/>
    <mergeCell ref="B66:B67"/>
    <mergeCell ref="C66:C67"/>
    <mergeCell ref="D66:D67"/>
    <mergeCell ref="E66:F66"/>
    <mergeCell ref="G66:H66"/>
    <mergeCell ref="I66:J66"/>
    <mergeCell ref="B90:C90"/>
    <mergeCell ref="B91:C91"/>
    <mergeCell ref="B92:C92"/>
    <mergeCell ref="A111:A112"/>
    <mergeCell ref="B111:B112"/>
    <mergeCell ref="C111:C112"/>
    <mergeCell ref="D111:D112"/>
    <mergeCell ref="E111:F111"/>
    <mergeCell ref="G111:H111"/>
    <mergeCell ref="I111:J111"/>
    <mergeCell ref="B136:C136"/>
    <mergeCell ref="I156:J156"/>
    <mergeCell ref="B185:C185"/>
    <mergeCell ref="B137:C137"/>
    <mergeCell ref="B138:C138"/>
    <mergeCell ref="A156:A157"/>
    <mergeCell ref="B156:B157"/>
    <mergeCell ref="C156:C157"/>
    <mergeCell ref="B186:C186"/>
    <mergeCell ref="B187:C187"/>
    <mergeCell ref="D156:D157"/>
    <mergeCell ref="E156:F156"/>
    <mergeCell ref="G156:H156"/>
  </mergeCells>
  <pageMargins left="0.70833333333333304" right="0.70833333333333304" top="0" bottom="0" header="0.51180555555555496" footer="0.51180555555555496"/>
  <pageSetup paperSize="9" firstPageNumber="0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workbookViewId="0">
      <selection activeCell="B34" sqref="B34"/>
    </sheetView>
  </sheetViews>
  <sheetFormatPr defaultRowHeight="12.75" x14ac:dyDescent="0.2"/>
  <cols>
    <col min="1" max="1" width="23.42578125"/>
    <col min="2" max="2" width="22.28515625"/>
    <col min="3" max="3" width="6.85546875" style="80"/>
    <col min="4" max="4" width="10.28515625"/>
    <col min="5" max="5" width="39"/>
    <col min="6" max="6" width="16.140625" style="80"/>
    <col min="7" max="7" width="20.7109375" style="80"/>
    <col min="8" max="1025" width="8.7109375"/>
  </cols>
  <sheetData>
    <row r="1" spans="1:7" ht="15.75" x14ac:dyDescent="0.25">
      <c r="A1" s="49"/>
      <c r="C1"/>
      <c r="F1"/>
      <c r="G1" s="1" t="s">
        <v>270</v>
      </c>
    </row>
    <row r="2" spans="1:7" ht="15.75" x14ac:dyDescent="0.25">
      <c r="A2" s="49"/>
      <c r="C2"/>
      <c r="F2"/>
      <c r="G2"/>
    </row>
    <row r="3" spans="1:7" ht="15.75" x14ac:dyDescent="0.25">
      <c r="A3" s="49"/>
      <c r="C3"/>
      <c r="F3"/>
      <c r="G3"/>
    </row>
    <row r="4" spans="1:7" ht="15.75" x14ac:dyDescent="0.25">
      <c r="A4" s="49"/>
      <c r="C4"/>
      <c r="F4"/>
      <c r="G4" s="1" t="s">
        <v>343</v>
      </c>
    </row>
    <row r="5" spans="1:7" ht="15.75" x14ac:dyDescent="0.25">
      <c r="A5" s="257" t="s">
        <v>271</v>
      </c>
      <c r="B5" s="257"/>
      <c r="C5" s="257"/>
      <c r="D5" s="257"/>
      <c r="E5" s="257"/>
      <c r="F5" s="257"/>
      <c r="G5" s="257"/>
    </row>
    <row r="6" spans="1:7" ht="15.75" x14ac:dyDescent="0.25">
      <c r="A6" s="49"/>
      <c r="C6"/>
      <c r="F6"/>
      <c r="G6"/>
    </row>
    <row r="7" spans="1:7" ht="25.5" x14ac:dyDescent="0.2">
      <c r="A7" s="180" t="s">
        <v>149</v>
      </c>
      <c r="B7" s="180" t="s">
        <v>188</v>
      </c>
      <c r="C7" s="180" t="s">
        <v>272</v>
      </c>
      <c r="D7" s="290" t="s">
        <v>273</v>
      </c>
      <c r="E7" s="290"/>
      <c r="F7" s="40" t="s">
        <v>274</v>
      </c>
      <c r="G7" s="40" t="s">
        <v>275</v>
      </c>
    </row>
    <row r="8" spans="1:7" x14ac:dyDescent="0.2">
      <c r="A8" s="181" t="s">
        <v>13</v>
      </c>
      <c r="B8" s="181" t="s">
        <v>13</v>
      </c>
      <c r="C8" s="182"/>
      <c r="D8" s="289" t="s">
        <v>276</v>
      </c>
      <c r="E8" s="289"/>
      <c r="F8" s="183"/>
      <c r="G8" s="183">
        <v>10</v>
      </c>
    </row>
    <row r="9" spans="1:7" s="74" customFormat="1" x14ac:dyDescent="0.2">
      <c r="A9" s="181" t="s">
        <v>13</v>
      </c>
      <c r="B9" s="184" t="s">
        <v>13</v>
      </c>
      <c r="C9" s="185"/>
      <c r="D9" s="289" t="s">
        <v>285</v>
      </c>
      <c r="E9" s="289"/>
      <c r="F9" s="185"/>
      <c r="G9" s="185">
        <v>89</v>
      </c>
    </row>
    <row r="10" spans="1:7" x14ac:dyDescent="0.2">
      <c r="A10" s="181" t="s">
        <v>13</v>
      </c>
      <c r="B10" s="184" t="s">
        <v>277</v>
      </c>
      <c r="C10" s="185"/>
      <c r="D10" s="186" t="s">
        <v>345</v>
      </c>
      <c r="E10" s="187"/>
      <c r="F10" s="185"/>
      <c r="G10" s="185">
        <v>233</v>
      </c>
    </row>
    <row r="11" spans="1:7" x14ac:dyDescent="0.2">
      <c r="A11" s="181" t="s">
        <v>13</v>
      </c>
      <c r="B11" s="184" t="s">
        <v>279</v>
      </c>
      <c r="C11" s="185"/>
      <c r="D11" s="289" t="s">
        <v>280</v>
      </c>
      <c r="E11" s="289"/>
      <c r="F11" s="185"/>
      <c r="G11" s="185">
        <v>19</v>
      </c>
    </row>
    <row r="12" spans="1:7" x14ac:dyDescent="0.2">
      <c r="A12" s="181" t="s">
        <v>13</v>
      </c>
      <c r="B12" s="184" t="s">
        <v>24</v>
      </c>
      <c r="C12" s="185"/>
      <c r="D12" s="289" t="s">
        <v>281</v>
      </c>
      <c r="E12" s="289"/>
      <c r="F12" s="185"/>
      <c r="G12" s="185">
        <v>64</v>
      </c>
    </row>
    <row r="13" spans="1:7" x14ac:dyDescent="0.2">
      <c r="A13" s="181" t="s">
        <v>13</v>
      </c>
      <c r="B13" s="184" t="s">
        <v>24</v>
      </c>
      <c r="C13" s="185"/>
      <c r="D13" s="242" t="s">
        <v>346</v>
      </c>
      <c r="E13" s="242"/>
      <c r="F13" s="185"/>
      <c r="G13" s="185">
        <v>34</v>
      </c>
    </row>
    <row r="14" spans="1:7" x14ac:dyDescent="0.2">
      <c r="A14" s="181" t="s">
        <v>13</v>
      </c>
      <c r="B14" s="184" t="s">
        <v>115</v>
      </c>
      <c r="C14" s="185"/>
      <c r="D14" s="289" t="s">
        <v>281</v>
      </c>
      <c r="E14" s="289"/>
      <c r="F14" s="185"/>
      <c r="G14" s="185">
        <v>140</v>
      </c>
    </row>
    <row r="15" spans="1:7" x14ac:dyDescent="0.2">
      <c r="A15" s="184" t="s">
        <v>42</v>
      </c>
      <c r="B15" s="184" t="s">
        <v>58</v>
      </c>
      <c r="C15" s="185"/>
      <c r="D15" s="186" t="s">
        <v>282</v>
      </c>
      <c r="E15" s="188"/>
      <c r="F15" s="185">
        <v>84</v>
      </c>
      <c r="G15" s="185"/>
    </row>
    <row r="16" spans="1:7" x14ac:dyDescent="0.2">
      <c r="A16" s="184" t="s">
        <v>42</v>
      </c>
      <c r="B16" s="184" t="s">
        <v>58</v>
      </c>
      <c r="C16" s="185"/>
      <c r="D16" s="289" t="s">
        <v>283</v>
      </c>
      <c r="E16" s="289"/>
      <c r="F16" s="185">
        <v>24</v>
      </c>
      <c r="G16" s="185"/>
    </row>
    <row r="17" spans="1:7" x14ac:dyDescent="0.2">
      <c r="A17" s="184" t="s">
        <v>42</v>
      </c>
      <c r="B17" s="184" t="s">
        <v>126</v>
      </c>
      <c r="C17" s="185"/>
      <c r="D17" s="189" t="s">
        <v>278</v>
      </c>
      <c r="E17" s="190"/>
      <c r="F17" s="185"/>
      <c r="G17" s="185">
        <v>174</v>
      </c>
    </row>
    <row r="18" spans="1:7" x14ac:dyDescent="0.2">
      <c r="A18" s="184" t="s">
        <v>42</v>
      </c>
      <c r="B18" s="184" t="s">
        <v>42</v>
      </c>
      <c r="C18" s="185"/>
      <c r="D18" s="189" t="s">
        <v>284</v>
      </c>
      <c r="E18" s="190"/>
      <c r="F18" s="185"/>
      <c r="G18" s="185">
        <v>99</v>
      </c>
    </row>
    <row r="19" spans="1:7" x14ac:dyDescent="0.2">
      <c r="A19" s="184" t="s">
        <v>42</v>
      </c>
      <c r="B19" s="184" t="s">
        <v>127</v>
      </c>
      <c r="C19" s="185"/>
      <c r="D19" s="189" t="s">
        <v>209</v>
      </c>
      <c r="E19" s="190"/>
      <c r="F19" s="185">
        <v>60</v>
      </c>
      <c r="G19" s="185"/>
    </row>
    <row r="20" spans="1:7" x14ac:dyDescent="0.2">
      <c r="A20" s="184" t="s">
        <v>42</v>
      </c>
      <c r="B20" s="184" t="s">
        <v>45</v>
      </c>
      <c r="C20" s="185"/>
      <c r="D20" s="289" t="s">
        <v>209</v>
      </c>
      <c r="E20" s="289"/>
      <c r="F20" s="185">
        <v>56</v>
      </c>
      <c r="G20" s="185"/>
    </row>
    <row r="21" spans="1:7" ht="8.1" customHeight="1" x14ac:dyDescent="0.2">
      <c r="A21" s="191"/>
      <c r="B21" s="191"/>
      <c r="C21" s="192"/>
      <c r="D21" s="288"/>
      <c r="E21" s="288"/>
      <c r="F21" s="192"/>
      <c r="G21" s="192"/>
    </row>
    <row r="22" spans="1:7" x14ac:dyDescent="0.2">
      <c r="A22" s="284" t="s">
        <v>129</v>
      </c>
      <c r="B22" s="284"/>
      <c r="C22" s="192"/>
      <c r="D22" s="288"/>
      <c r="E22" s="288"/>
      <c r="F22" s="185">
        <f>SUM(F8:F20)</f>
        <v>224</v>
      </c>
      <c r="G22" s="185">
        <f>SUM(G8:G20)</f>
        <v>862</v>
      </c>
    </row>
  </sheetData>
  <mergeCells count="12">
    <mergeCell ref="A5:G5"/>
    <mergeCell ref="D7:E7"/>
    <mergeCell ref="D8:E8"/>
    <mergeCell ref="D9:E9"/>
    <mergeCell ref="D11:E11"/>
    <mergeCell ref="A22:B22"/>
    <mergeCell ref="D22:E22"/>
    <mergeCell ref="D12:E12"/>
    <mergeCell ref="D14:E14"/>
    <mergeCell ref="D16:E16"/>
    <mergeCell ref="D20:E20"/>
    <mergeCell ref="D21:E21"/>
  </mergeCells>
  <pageMargins left="0.39374999999999999" right="0.39374999999999999" top="0.39374999999999999" bottom="0.39374999999999999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zoomScaleNormal="100" workbookViewId="0">
      <selection activeCell="A4" sqref="A4"/>
    </sheetView>
  </sheetViews>
  <sheetFormatPr defaultRowHeight="12.75" x14ac:dyDescent="0.2"/>
  <cols>
    <col min="1" max="1" width="28.7109375"/>
    <col min="2" max="2" width="30"/>
    <col min="3" max="3" width="38.85546875"/>
    <col min="4" max="4" width="36.42578125"/>
    <col min="5" max="1025" width="8.7109375"/>
  </cols>
  <sheetData>
    <row r="1" spans="1:4" ht="15.75" x14ac:dyDescent="0.25">
      <c r="A1" s="49"/>
      <c r="D1" s="1" t="s">
        <v>286</v>
      </c>
    </row>
    <row r="2" spans="1:4" ht="15.75" x14ac:dyDescent="0.25">
      <c r="A2" s="49"/>
      <c r="D2" s="1"/>
    </row>
    <row r="3" spans="1:4" ht="15.75" x14ac:dyDescent="0.25">
      <c r="A3" s="49"/>
    </row>
    <row r="4" spans="1:4" ht="15.75" x14ac:dyDescent="0.25">
      <c r="A4" s="49"/>
      <c r="D4" s="1" t="s">
        <v>343</v>
      </c>
    </row>
    <row r="5" spans="1:4" ht="15.75" x14ac:dyDescent="0.25">
      <c r="A5" s="257" t="s">
        <v>287</v>
      </c>
      <c r="B5" s="257"/>
      <c r="C5" s="257"/>
      <c r="D5" s="257"/>
    </row>
    <row r="6" spans="1:4" ht="15.75" x14ac:dyDescent="0.25">
      <c r="A6" s="49"/>
    </row>
    <row r="7" spans="1:4" x14ac:dyDescent="0.2">
      <c r="A7" s="40" t="s">
        <v>86</v>
      </c>
      <c r="B7" s="40" t="s">
        <v>288</v>
      </c>
      <c r="C7" s="40" t="s">
        <v>289</v>
      </c>
      <c r="D7" s="40" t="s">
        <v>290</v>
      </c>
    </row>
    <row r="8" spans="1:4" x14ac:dyDescent="0.2">
      <c r="A8" s="100" t="s">
        <v>13</v>
      </c>
      <c r="B8" s="40">
        <v>0</v>
      </c>
      <c r="C8" s="40">
        <v>0</v>
      </c>
      <c r="D8" s="40"/>
    </row>
    <row r="9" spans="1:4" x14ac:dyDescent="0.2">
      <c r="A9" s="100" t="s">
        <v>42</v>
      </c>
      <c r="B9" s="109">
        <v>0</v>
      </c>
      <c r="C9" s="40">
        <v>0</v>
      </c>
      <c r="D9" s="40"/>
    </row>
    <row r="10" spans="1:4" x14ac:dyDescent="0.2">
      <c r="A10" s="40" t="s">
        <v>170</v>
      </c>
      <c r="B10" s="40">
        <v>0</v>
      </c>
      <c r="C10" s="40">
        <f>SUM(C8:C9)</f>
        <v>0</v>
      </c>
      <c r="D10" s="40"/>
    </row>
  </sheetData>
  <mergeCells count="1">
    <mergeCell ref="A5:D5"/>
  </mergeCells>
  <pageMargins left="0.39374999999999999" right="0.39374999999999999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4"/>
  <sheetViews>
    <sheetView zoomScaleNormal="100" workbookViewId="0">
      <selection activeCell="G14" sqref="G14"/>
    </sheetView>
  </sheetViews>
  <sheetFormatPr defaultRowHeight="12.75" x14ac:dyDescent="0.2"/>
  <cols>
    <col min="1" max="1" width="21.7109375" style="46"/>
    <col min="2" max="2" width="5.28515625" style="46"/>
    <col min="3" max="3" width="5.5703125" style="46"/>
    <col min="4" max="4" width="5.42578125" style="46"/>
    <col min="5" max="5" width="6.5703125" style="46"/>
    <col min="6" max="6" width="6" style="46"/>
    <col min="7" max="7" width="5.5703125" style="46" bestFit="1" customWidth="1"/>
    <col min="8" max="8" width="6.5703125" style="46"/>
    <col min="9" max="9" width="6.28515625" style="46"/>
    <col min="10" max="14" width="5.7109375" style="46"/>
    <col min="15" max="15" width="4.85546875" style="46"/>
    <col min="16" max="16" width="6.5703125" style="46"/>
    <col min="17" max="17" width="7.28515625" style="46"/>
    <col min="18" max="19" width="6.5703125" style="46"/>
    <col min="20" max="20" width="7" style="46"/>
    <col min="21" max="1025" width="9.140625" style="46"/>
  </cols>
  <sheetData>
    <row r="1" spans="1:1024" ht="15.75" x14ac:dyDescent="0.25">
      <c r="A1" s="49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265" t="s">
        <v>291</v>
      </c>
      <c r="T1" s="265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5.75" x14ac:dyDescent="0.25">
      <c r="A2" s="49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 s="50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5.75" x14ac:dyDescent="0.25">
      <c r="A3" s="39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5.75" x14ac:dyDescent="0.25">
      <c r="A4" s="39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.75" x14ac:dyDescent="0.25">
      <c r="A5" s="39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.75" x14ac:dyDescent="0.25">
      <c r="A6" s="39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 s="257" t="s">
        <v>343</v>
      </c>
      <c r="T6" s="257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5.75" x14ac:dyDescent="0.25">
      <c r="A7" s="39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5.75" x14ac:dyDescent="0.25">
      <c r="A8" s="257" t="s">
        <v>292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5.75" x14ac:dyDescent="0.25">
      <c r="A9" s="3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2.75" customHeight="1" x14ac:dyDescent="0.2">
      <c r="A10" s="293" t="s">
        <v>86</v>
      </c>
      <c r="B10" s="273" t="s">
        <v>293</v>
      </c>
      <c r="C10" s="273"/>
      <c r="D10" s="273"/>
      <c r="E10" s="273"/>
      <c r="F10" s="273"/>
      <c r="G10" s="273"/>
      <c r="H10" s="295" t="s">
        <v>294</v>
      </c>
      <c r="I10" s="295"/>
      <c r="J10" s="295"/>
      <c r="K10" s="295"/>
      <c r="L10" s="295"/>
      <c r="M10" s="295"/>
      <c r="N10" s="295"/>
      <c r="O10" s="295"/>
      <c r="P10" s="296" t="s">
        <v>295</v>
      </c>
      <c r="Q10" s="296"/>
      <c r="R10" s="296"/>
      <c r="S10" s="296"/>
      <c r="T10" s="296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83.25" customHeight="1" x14ac:dyDescent="0.2">
      <c r="A11" s="293"/>
      <c r="B11" s="294" t="s">
        <v>296</v>
      </c>
      <c r="C11" s="294"/>
      <c r="D11" s="294"/>
      <c r="E11" s="291" t="s">
        <v>297</v>
      </c>
      <c r="F11" s="291"/>
      <c r="G11" s="292" t="s">
        <v>298</v>
      </c>
      <c r="H11" s="294" t="s">
        <v>299</v>
      </c>
      <c r="I11" s="291" t="s">
        <v>300</v>
      </c>
      <c r="J11" s="291" t="s">
        <v>301</v>
      </c>
      <c r="K11" s="291" t="s">
        <v>302</v>
      </c>
      <c r="L11" s="291" t="s">
        <v>303</v>
      </c>
      <c r="M11" s="291" t="s">
        <v>304</v>
      </c>
      <c r="N11" s="291" t="s">
        <v>305</v>
      </c>
      <c r="O11" s="293" t="s">
        <v>306</v>
      </c>
      <c r="P11" s="294" t="s">
        <v>299</v>
      </c>
      <c r="Q11" s="291" t="s">
        <v>300</v>
      </c>
      <c r="R11" s="291" t="s">
        <v>301</v>
      </c>
      <c r="S11" s="291" t="s">
        <v>302</v>
      </c>
      <c r="T11" s="292" t="s">
        <v>306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91.5" customHeight="1" x14ac:dyDescent="0.2">
      <c r="A12" s="293"/>
      <c r="B12" s="194" t="s">
        <v>307</v>
      </c>
      <c r="C12" s="41" t="s">
        <v>308</v>
      </c>
      <c r="D12" s="41" t="s">
        <v>309</v>
      </c>
      <c r="E12" s="41" t="s">
        <v>310</v>
      </c>
      <c r="F12" s="41" t="s">
        <v>311</v>
      </c>
      <c r="G12" s="292"/>
      <c r="H12" s="294"/>
      <c r="I12" s="291"/>
      <c r="J12" s="291"/>
      <c r="K12" s="291"/>
      <c r="L12" s="291"/>
      <c r="M12" s="291"/>
      <c r="N12" s="291"/>
      <c r="O12" s="293"/>
      <c r="P12" s="294"/>
      <c r="Q12" s="291"/>
      <c r="R12" s="291"/>
      <c r="S12" s="291"/>
      <c r="T12" s="29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.9" customHeight="1" x14ac:dyDescent="0.2">
      <c r="A13" s="196"/>
      <c r="B13" s="197"/>
      <c r="C13" s="197"/>
      <c r="D13" s="197"/>
      <c r="E13" s="198"/>
      <c r="F13" s="52">
        <v>0</v>
      </c>
      <c r="G13" s="197"/>
      <c r="H13" s="197"/>
      <c r="I13" s="197"/>
      <c r="J13" s="197"/>
      <c r="K13" s="197"/>
      <c r="L13" s="197"/>
      <c r="M13" s="197"/>
      <c r="N13" s="197"/>
      <c r="O13" s="197"/>
      <c r="P13" s="199"/>
      <c r="Q13" s="197"/>
      <c r="R13" s="197"/>
      <c r="S13" s="200">
        <v>0</v>
      </c>
      <c r="T13" s="201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51" customFormat="1" ht="18" customHeight="1" x14ac:dyDescent="0.2">
      <c r="A14" s="202" t="s">
        <v>170</v>
      </c>
      <c r="B14" s="203">
        <v>150</v>
      </c>
      <c r="C14" s="204">
        <v>65</v>
      </c>
      <c r="D14" s="204">
        <v>0</v>
      </c>
      <c r="E14" s="205">
        <v>4503</v>
      </c>
      <c r="F14" s="204">
        <v>0</v>
      </c>
      <c r="G14" s="206">
        <v>4.7E-2</v>
      </c>
      <c r="H14" s="207">
        <v>4</v>
      </c>
      <c r="I14" s="208">
        <v>4.2999999999999997E-2</v>
      </c>
      <c r="J14" s="204">
        <v>0</v>
      </c>
      <c r="K14" s="204">
        <v>0</v>
      </c>
      <c r="L14" s="204">
        <v>0</v>
      </c>
      <c r="M14" s="204">
        <v>0</v>
      </c>
      <c r="N14" s="204">
        <v>0</v>
      </c>
      <c r="O14" s="209">
        <v>0</v>
      </c>
      <c r="P14" s="203">
        <v>0</v>
      </c>
      <c r="Q14" s="208">
        <v>0</v>
      </c>
      <c r="R14" s="204">
        <v>0</v>
      </c>
      <c r="S14" s="210">
        <v>0</v>
      </c>
      <c r="T14" s="206">
        <v>0</v>
      </c>
    </row>
  </sheetData>
  <mergeCells count="23">
    <mergeCell ref="S1:T1"/>
    <mergeCell ref="S6:T6"/>
    <mergeCell ref="A8:T8"/>
    <mergeCell ref="A10:A12"/>
    <mergeCell ref="B10:G10"/>
    <mergeCell ref="H10:O10"/>
    <mergeCell ref="P10:T10"/>
    <mergeCell ref="B11:D11"/>
    <mergeCell ref="E11:F11"/>
    <mergeCell ref="G11:G12"/>
    <mergeCell ref="H11:H12"/>
    <mergeCell ref="I11:I12"/>
    <mergeCell ref="J11:J12"/>
    <mergeCell ref="K11:K12"/>
    <mergeCell ref="L11:L12"/>
    <mergeCell ref="M11:M12"/>
    <mergeCell ref="S11:S12"/>
    <mergeCell ref="T11:T12"/>
    <mergeCell ref="N11:N12"/>
    <mergeCell ref="O11:O12"/>
    <mergeCell ref="P11:P12"/>
    <mergeCell ref="Q11:Q12"/>
    <mergeCell ref="R11:R12"/>
  </mergeCells>
  <pageMargins left="0.39374999999999999" right="0.39374999999999999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selection activeCell="A16" sqref="A16"/>
    </sheetView>
  </sheetViews>
  <sheetFormatPr defaultRowHeight="12.75" x14ac:dyDescent="0.2"/>
  <cols>
    <col min="1" max="1" width="26.85546875"/>
    <col min="2" max="2" width="28.5703125"/>
    <col min="3" max="3" width="25.85546875"/>
    <col min="4" max="4" width="28.7109375"/>
    <col min="5" max="5" width="28.85546875"/>
    <col min="6" max="1025" width="8.7109375"/>
  </cols>
  <sheetData>
    <row r="1" spans="1:5" ht="15.75" x14ac:dyDescent="0.25">
      <c r="A1" s="49"/>
      <c r="E1" s="1" t="s">
        <v>312</v>
      </c>
    </row>
    <row r="2" spans="1:5" ht="15.75" x14ac:dyDescent="0.25">
      <c r="A2" s="49"/>
      <c r="E2" s="1"/>
    </row>
    <row r="3" spans="1:5" ht="15.75" x14ac:dyDescent="0.25">
      <c r="A3" s="49"/>
      <c r="E3" s="1"/>
    </row>
    <row r="4" spans="1:5" ht="15.75" x14ac:dyDescent="0.25">
      <c r="A4" s="49"/>
      <c r="E4" s="1" t="s">
        <v>343</v>
      </c>
    </row>
    <row r="5" spans="1:5" ht="15.75" x14ac:dyDescent="0.25">
      <c r="A5" s="49"/>
    </row>
    <row r="6" spans="1:5" ht="15.75" x14ac:dyDescent="0.25">
      <c r="A6" s="257" t="s">
        <v>313</v>
      </c>
      <c r="B6" s="257"/>
      <c r="C6" s="257"/>
      <c r="D6" s="257"/>
      <c r="E6" s="257"/>
    </row>
    <row r="7" spans="1:5" ht="15.75" x14ac:dyDescent="0.25">
      <c r="A7" s="49"/>
    </row>
    <row r="8" spans="1:5" ht="12.75" customHeight="1" x14ac:dyDescent="0.2">
      <c r="A8" s="297" t="s">
        <v>86</v>
      </c>
      <c r="B8" s="211" t="s">
        <v>100</v>
      </c>
      <c r="C8" s="211" t="s">
        <v>314</v>
      </c>
      <c r="D8" s="211" t="s">
        <v>104</v>
      </c>
      <c r="E8" s="211" t="s">
        <v>105</v>
      </c>
    </row>
    <row r="9" spans="1:5" x14ac:dyDescent="0.2">
      <c r="A9" s="297"/>
      <c r="B9" s="212" t="s">
        <v>315</v>
      </c>
      <c r="C9" s="212" t="s">
        <v>315</v>
      </c>
      <c r="D9" s="212" t="s">
        <v>315</v>
      </c>
      <c r="E9" s="212" t="s">
        <v>315</v>
      </c>
    </row>
    <row r="10" spans="1:5" x14ac:dyDescent="0.2">
      <c r="A10" s="213" t="s">
        <v>13</v>
      </c>
      <c r="B10" s="214">
        <v>215</v>
      </c>
      <c r="C10" s="214">
        <v>1224</v>
      </c>
      <c r="D10" s="214">
        <v>241</v>
      </c>
      <c r="E10" s="214">
        <v>323</v>
      </c>
    </row>
    <row r="11" spans="1:5" x14ac:dyDescent="0.2">
      <c r="A11" s="213" t="s">
        <v>42</v>
      </c>
      <c r="B11" s="214">
        <v>182</v>
      </c>
      <c r="C11" s="214">
        <v>1203</v>
      </c>
      <c r="D11" s="214">
        <v>433</v>
      </c>
      <c r="E11" s="214">
        <v>248</v>
      </c>
    </row>
    <row r="12" spans="1:5" s="75" customFormat="1" x14ac:dyDescent="0.2">
      <c r="A12" s="215"/>
      <c r="B12" s="214"/>
      <c r="C12" s="214"/>
      <c r="D12" s="214"/>
      <c r="E12" s="214"/>
    </row>
    <row r="13" spans="1:5" s="108" customFormat="1" x14ac:dyDescent="0.2">
      <c r="A13" s="216" t="s">
        <v>146</v>
      </c>
      <c r="B13" s="217">
        <f>SUM(B10:B12)</f>
        <v>397</v>
      </c>
      <c r="C13" s="217">
        <f t="shared" ref="C13:E13" si="0">SUM(C10:C12)</f>
        <v>2427</v>
      </c>
      <c r="D13" s="217">
        <f t="shared" si="0"/>
        <v>674</v>
      </c>
      <c r="E13" s="217">
        <f t="shared" si="0"/>
        <v>571</v>
      </c>
    </row>
    <row r="15" spans="1:5" x14ac:dyDescent="0.2">
      <c r="A15" s="256" t="s">
        <v>379</v>
      </c>
    </row>
    <row r="16" spans="1:5" x14ac:dyDescent="0.2">
      <c r="A16" t="s">
        <v>378</v>
      </c>
    </row>
  </sheetData>
  <mergeCells count="2">
    <mergeCell ref="A6:E6"/>
    <mergeCell ref="A8:A9"/>
  </mergeCells>
  <pageMargins left="0.39374999999999999" right="0.39374999999999999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zoomScaleNormal="100" workbookViewId="0">
      <selection activeCell="Q4" sqref="Q4:R4"/>
    </sheetView>
  </sheetViews>
  <sheetFormatPr defaultRowHeight="12.75" x14ac:dyDescent="0.2"/>
  <cols>
    <col min="1" max="1" width="11.85546875" style="46"/>
    <col min="2" max="4" width="4.7109375" style="46"/>
    <col min="5" max="6" width="8.5703125" style="46"/>
    <col min="7" max="11" width="7.7109375" style="46"/>
    <col min="12" max="12" width="7.85546875" style="46"/>
    <col min="13" max="13" width="7.7109375" style="46"/>
    <col min="14" max="14" width="7.5703125" style="46"/>
    <col min="15" max="18" width="7.7109375" style="46"/>
    <col min="19" max="1025" width="9.140625" style="46"/>
  </cols>
  <sheetData>
    <row r="1" spans="1:1024" ht="15.75" x14ac:dyDescent="0.25">
      <c r="A1" s="49"/>
      <c r="B1" s="49"/>
      <c r="C1" s="49"/>
      <c r="D1"/>
      <c r="E1"/>
      <c r="F1"/>
      <c r="G1"/>
      <c r="H1"/>
      <c r="I1"/>
      <c r="J1"/>
      <c r="K1"/>
      <c r="L1"/>
      <c r="M1"/>
      <c r="N1"/>
      <c r="O1"/>
      <c r="P1"/>
      <c r="Q1" s="265" t="s">
        <v>316</v>
      </c>
      <c r="R1" s="265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5.75" x14ac:dyDescent="0.25">
      <c r="A2" s="49"/>
      <c r="B2" s="49"/>
      <c r="C2" s="49"/>
      <c r="D2"/>
      <c r="E2"/>
      <c r="F2"/>
      <c r="G2"/>
      <c r="H2"/>
      <c r="I2"/>
      <c r="J2"/>
      <c r="K2"/>
      <c r="L2"/>
      <c r="M2"/>
      <c r="N2"/>
      <c r="O2"/>
      <c r="P2"/>
      <c r="Q2" s="50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5.75" x14ac:dyDescent="0.25">
      <c r="A3" s="49"/>
      <c r="B3" s="49"/>
      <c r="C3" s="49"/>
      <c r="D3"/>
      <c r="E3"/>
      <c r="F3"/>
      <c r="G3"/>
      <c r="H3"/>
      <c r="I3"/>
      <c r="J3"/>
      <c r="K3"/>
      <c r="L3"/>
      <c r="M3"/>
      <c r="N3"/>
      <c r="O3"/>
      <c r="P3"/>
      <c r="Q3" s="50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5.75" x14ac:dyDescent="0.25">
      <c r="A4" s="39"/>
      <c r="B4" s="39"/>
      <c r="C4" s="39"/>
      <c r="D4"/>
      <c r="E4"/>
      <c r="F4"/>
      <c r="G4"/>
      <c r="H4"/>
      <c r="I4"/>
      <c r="J4"/>
      <c r="K4"/>
      <c r="L4"/>
      <c r="M4"/>
      <c r="N4"/>
      <c r="O4"/>
      <c r="P4"/>
      <c r="Q4" s="265" t="s">
        <v>343</v>
      </c>
      <c r="R4" s="265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.75" x14ac:dyDescent="0.25">
      <c r="A5" s="39"/>
      <c r="B5" s="39"/>
      <c r="C5" s="39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.75" x14ac:dyDescent="0.25">
      <c r="A6" s="257" t="s">
        <v>317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5" x14ac:dyDescent="0.2">
      <c r="A7" s="218"/>
      <c r="B7" s="218"/>
      <c r="C7" s="218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2.75" customHeight="1" x14ac:dyDescent="0.2">
      <c r="A8" s="301" t="s">
        <v>318</v>
      </c>
      <c r="B8" s="295" t="s">
        <v>319</v>
      </c>
      <c r="C8" s="295"/>
      <c r="D8" s="295"/>
      <c r="E8" s="295"/>
      <c r="F8" s="295"/>
      <c r="G8" s="273" t="s">
        <v>320</v>
      </c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98.25" customHeight="1" x14ac:dyDescent="0.2">
      <c r="A9" s="301"/>
      <c r="B9" s="294" t="s">
        <v>321</v>
      </c>
      <c r="C9" s="294"/>
      <c r="D9" s="294"/>
      <c r="E9" s="41" t="s">
        <v>322</v>
      </c>
      <c r="F9" s="193" t="s">
        <v>323</v>
      </c>
      <c r="G9" s="219" t="s">
        <v>324</v>
      </c>
      <c r="H9" s="220" t="s">
        <v>325</v>
      </c>
      <c r="I9" s="41" t="s">
        <v>326</v>
      </c>
      <c r="J9" s="41" t="s">
        <v>327</v>
      </c>
      <c r="K9" s="41" t="s">
        <v>328</v>
      </c>
      <c r="L9" s="41" t="s">
        <v>329</v>
      </c>
      <c r="M9" s="41" t="s">
        <v>330</v>
      </c>
      <c r="N9" s="41" t="s">
        <v>331</v>
      </c>
      <c r="O9" s="41" t="s">
        <v>332</v>
      </c>
      <c r="P9" s="41" t="s">
        <v>333</v>
      </c>
      <c r="Q9" s="41" t="s">
        <v>334</v>
      </c>
      <c r="R9" s="195" t="s">
        <v>335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98.25" customHeight="1" x14ac:dyDescent="0.2">
      <c r="A10" s="301"/>
      <c r="B10" s="221"/>
      <c r="C10" s="222"/>
      <c r="D10" s="223"/>
      <c r="E10" s="291"/>
      <c r="F10" s="293"/>
      <c r="G10" s="294"/>
      <c r="H10" s="302"/>
      <c r="I10" s="299"/>
      <c r="J10" s="299"/>
      <c r="K10" s="299"/>
      <c r="L10" s="299"/>
      <c r="M10" s="299"/>
      <c r="N10" s="299"/>
      <c r="O10" s="299"/>
      <c r="P10" s="299"/>
      <c r="Q10" s="299"/>
      <c r="R10" s="30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7.45" customHeight="1" x14ac:dyDescent="0.2">
      <c r="A11" s="301"/>
      <c r="B11" s="224"/>
      <c r="C11" s="225"/>
      <c r="D11" s="226"/>
      <c r="E11" s="291"/>
      <c r="F11" s="293"/>
      <c r="G11" s="294"/>
      <c r="H11" s="302"/>
      <c r="I11" s="299"/>
      <c r="J11" s="299"/>
      <c r="K11" s="299"/>
      <c r="L11" s="299"/>
      <c r="M11" s="299"/>
      <c r="N11" s="299"/>
      <c r="O11" s="299"/>
      <c r="P11" s="299"/>
      <c r="Q11" s="299"/>
      <c r="R11" s="300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1" customFormat="1" ht="18" customHeight="1" x14ac:dyDescent="0.2">
      <c r="A12" s="227" t="s">
        <v>336</v>
      </c>
      <c r="B12" s="298">
        <v>0</v>
      </c>
      <c r="C12" s="298"/>
      <c r="D12" s="298"/>
      <c r="E12" s="228">
        <v>0</v>
      </c>
      <c r="F12" s="229">
        <v>0</v>
      </c>
      <c r="G12" s="230">
        <v>0</v>
      </c>
      <c r="H12" s="231">
        <v>0</v>
      </c>
      <c r="I12" s="204">
        <v>0</v>
      </c>
      <c r="J12" s="204">
        <v>0</v>
      </c>
      <c r="K12" s="204">
        <v>0</v>
      </c>
      <c r="L12" s="204">
        <v>0</v>
      </c>
      <c r="M12" s="204">
        <v>0</v>
      </c>
      <c r="N12" s="204">
        <v>0</v>
      </c>
      <c r="O12" s="204">
        <v>0</v>
      </c>
      <c r="P12" s="204">
        <v>0</v>
      </c>
      <c r="Q12" s="206">
        <v>0</v>
      </c>
      <c r="R12" s="206">
        <v>0</v>
      </c>
    </row>
    <row r="13" spans="1:1024" x14ac:dyDescent="0.2">
      <c r="I13"/>
    </row>
    <row r="14" spans="1:1024" x14ac:dyDescent="0.2">
      <c r="I14"/>
    </row>
    <row r="15" spans="1:1024" x14ac:dyDescent="0.2">
      <c r="I15"/>
    </row>
    <row r="16" spans="1:1024" x14ac:dyDescent="0.2">
      <c r="I16"/>
    </row>
    <row r="17" spans="9:9" x14ac:dyDescent="0.2">
      <c r="I17" s="232"/>
    </row>
  </sheetData>
  <mergeCells count="22">
    <mergeCell ref="R10:R11"/>
    <mergeCell ref="Q1:R1"/>
    <mergeCell ref="Q4:R4"/>
    <mergeCell ref="A6:Q6"/>
    <mergeCell ref="A8:A11"/>
    <mergeCell ref="B8:F8"/>
    <mergeCell ref="G8:R8"/>
    <mergeCell ref="B9:D9"/>
    <mergeCell ref="E10:E11"/>
    <mergeCell ref="F10:F11"/>
    <mergeCell ref="G10:G11"/>
    <mergeCell ref="H10:H11"/>
    <mergeCell ref="I10:I11"/>
    <mergeCell ref="J10:J11"/>
    <mergeCell ref="K10:K11"/>
    <mergeCell ref="L10:L11"/>
    <mergeCell ref="B12:D12"/>
    <mergeCell ref="N10:N11"/>
    <mergeCell ref="O10:O11"/>
    <mergeCell ref="P10:P11"/>
    <mergeCell ref="Q10:Q11"/>
    <mergeCell ref="M10:M11"/>
  </mergeCells>
  <pageMargins left="0.39374999999999999" right="0.39374999999999999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Normal="100" workbookViewId="0">
      <selection activeCell="B6" sqref="A6:XFD27"/>
    </sheetView>
  </sheetViews>
  <sheetFormatPr defaultRowHeight="12.75" x14ac:dyDescent="0.2"/>
  <cols>
    <col min="1" max="1" width="32.85546875"/>
    <col min="2" max="2" width="22"/>
    <col min="3" max="3" width="18"/>
    <col min="4" max="4" width="31.140625"/>
    <col min="5" max="5" width="29.85546875"/>
    <col min="6" max="1025" width="8.7109375"/>
  </cols>
  <sheetData>
    <row r="1" spans="1:5" ht="15.75" x14ac:dyDescent="0.25">
      <c r="A1" s="37"/>
      <c r="B1" s="233"/>
      <c r="C1" s="233"/>
      <c r="E1" s="1" t="s">
        <v>337</v>
      </c>
    </row>
    <row r="2" spans="1:5" ht="15.75" x14ac:dyDescent="0.25">
      <c r="A2" s="37"/>
      <c r="B2" s="233"/>
      <c r="C2" s="233"/>
      <c r="E2" s="49"/>
    </row>
    <row r="3" spans="1:5" ht="15.75" x14ac:dyDescent="0.25">
      <c r="A3" s="37"/>
      <c r="B3" s="233"/>
      <c r="C3" s="233"/>
      <c r="E3" s="49"/>
    </row>
    <row r="4" spans="1:5" ht="15.75" x14ac:dyDescent="0.25">
      <c r="A4" s="37"/>
      <c r="B4" s="233"/>
      <c r="C4" s="233"/>
      <c r="E4" s="1" t="s">
        <v>343</v>
      </c>
    </row>
    <row r="5" spans="1:5" ht="15.75" x14ac:dyDescent="0.25">
      <c r="A5" s="37"/>
      <c r="B5" s="233"/>
      <c r="C5" s="233"/>
    </row>
    <row r="6" spans="1:5" ht="15.75" x14ac:dyDescent="0.25">
      <c r="A6" s="37"/>
      <c r="B6" s="233"/>
      <c r="C6" s="233"/>
    </row>
    <row r="7" spans="1:5" ht="15.75" x14ac:dyDescent="0.2">
      <c r="A7" s="303" t="s">
        <v>338</v>
      </c>
      <c r="B7" s="303"/>
      <c r="C7" s="303"/>
      <c r="D7" s="303"/>
      <c r="E7" s="303"/>
    </row>
    <row r="8" spans="1:5" x14ac:dyDescent="0.2">
      <c r="A8" s="80"/>
      <c r="B8" s="233"/>
      <c r="C8" s="233"/>
    </row>
    <row r="9" spans="1:5" ht="13.5" thickBot="1" x14ac:dyDescent="0.25">
      <c r="A9" s="234" t="s">
        <v>149</v>
      </c>
      <c r="B9" s="234" t="s">
        <v>188</v>
      </c>
      <c r="C9" s="234" t="s">
        <v>339</v>
      </c>
      <c r="D9" s="234" t="s">
        <v>340</v>
      </c>
      <c r="E9" s="234" t="s">
        <v>341</v>
      </c>
    </row>
    <row r="10" spans="1:5" ht="13.5" thickTop="1" x14ac:dyDescent="0.2">
      <c r="A10" s="304" t="s">
        <v>362</v>
      </c>
      <c r="B10" s="235" t="s">
        <v>13</v>
      </c>
      <c r="C10" s="235">
        <v>8</v>
      </c>
      <c r="D10" s="235">
        <v>3</v>
      </c>
      <c r="E10" s="235"/>
    </row>
    <row r="11" spans="1:5" x14ac:dyDescent="0.2">
      <c r="A11" s="304"/>
      <c r="B11" s="148" t="s">
        <v>112</v>
      </c>
      <c r="C11" s="148">
        <v>1</v>
      </c>
      <c r="D11" s="148">
        <v>1</v>
      </c>
      <c r="E11" s="148"/>
    </row>
    <row r="12" spans="1:5" x14ac:dyDescent="0.2">
      <c r="A12" s="304"/>
      <c r="B12" s="236" t="s">
        <v>114</v>
      </c>
      <c r="C12" s="148">
        <v>1</v>
      </c>
      <c r="D12" s="148">
        <v>0</v>
      </c>
      <c r="E12" s="148"/>
    </row>
    <row r="13" spans="1:5" x14ac:dyDescent="0.2">
      <c r="A13" s="304"/>
      <c r="B13" s="148" t="s">
        <v>42</v>
      </c>
      <c r="C13" s="148">
        <v>10</v>
      </c>
      <c r="D13" s="148" t="s">
        <v>363</v>
      </c>
      <c r="E13" s="148"/>
    </row>
    <row r="14" spans="1:5" x14ac:dyDescent="0.2">
      <c r="A14" s="305"/>
      <c r="B14" s="148" t="s">
        <v>111</v>
      </c>
      <c r="C14" s="148">
        <v>2</v>
      </c>
      <c r="D14" s="148">
        <v>0</v>
      </c>
      <c r="E14" s="148"/>
    </row>
    <row r="15" spans="1:5" x14ac:dyDescent="0.2">
      <c r="A15" s="305"/>
      <c r="B15" s="148" t="s">
        <v>37</v>
      </c>
      <c r="C15" s="148">
        <v>3</v>
      </c>
      <c r="D15" s="148">
        <v>2</v>
      </c>
      <c r="E15" s="148"/>
    </row>
    <row r="16" spans="1:5" x14ac:dyDescent="0.2">
      <c r="A16" s="305"/>
      <c r="B16" s="148" t="s">
        <v>117</v>
      </c>
      <c r="C16" s="148">
        <v>1</v>
      </c>
      <c r="D16" s="148">
        <v>1</v>
      </c>
      <c r="E16" s="148"/>
    </row>
    <row r="17" spans="1:5" x14ac:dyDescent="0.2">
      <c r="A17" s="305"/>
      <c r="B17" s="148" t="s">
        <v>45</v>
      </c>
      <c r="C17" s="148">
        <v>1</v>
      </c>
      <c r="D17" s="148">
        <v>0</v>
      </c>
      <c r="E17" s="148"/>
    </row>
    <row r="18" spans="1:5" x14ac:dyDescent="0.2">
      <c r="A18" s="305"/>
      <c r="B18" s="236" t="s">
        <v>121</v>
      </c>
      <c r="C18" s="148">
        <v>1</v>
      </c>
      <c r="D18" s="148">
        <v>0</v>
      </c>
      <c r="E18" s="148"/>
    </row>
    <row r="19" spans="1:5" s="74" customFormat="1" x14ac:dyDescent="0.2">
      <c r="A19" s="306"/>
      <c r="B19" s="237" t="s">
        <v>120</v>
      </c>
      <c r="C19" s="148">
        <v>1</v>
      </c>
      <c r="D19" s="148">
        <v>0</v>
      </c>
      <c r="E19" s="148"/>
    </row>
    <row r="20" spans="1:5" x14ac:dyDescent="0.2">
      <c r="A20" s="306"/>
      <c r="B20" s="238"/>
      <c r="C20" s="148"/>
      <c r="D20" s="148"/>
      <c r="E20" s="148"/>
    </row>
    <row r="21" spans="1:5" x14ac:dyDescent="0.2">
      <c r="A21" s="306"/>
      <c r="B21" s="238"/>
      <c r="C21" s="148"/>
      <c r="D21" s="148"/>
      <c r="E21" s="148"/>
    </row>
    <row r="22" spans="1:5" x14ac:dyDescent="0.2">
      <c r="A22" s="306"/>
      <c r="B22" s="238"/>
      <c r="C22" s="148"/>
      <c r="D22" s="148"/>
      <c r="E22" s="148"/>
    </row>
    <row r="23" spans="1:5" x14ac:dyDescent="0.2">
      <c r="A23" s="248"/>
      <c r="B23" s="249"/>
      <c r="C23" s="249"/>
      <c r="D23" s="249"/>
      <c r="E23" s="239"/>
    </row>
    <row r="24" spans="1:5" ht="13.5" thickBot="1" x14ac:dyDescent="0.25">
      <c r="A24" s="248"/>
      <c r="B24" s="148"/>
      <c r="C24" s="148"/>
      <c r="D24" s="148"/>
      <c r="E24" s="148"/>
    </row>
    <row r="25" spans="1:5" ht="13.5" thickTop="1" x14ac:dyDescent="0.2">
      <c r="A25" s="240" t="s">
        <v>170</v>
      </c>
      <c r="B25" s="240"/>
      <c r="C25" s="240">
        <v>29</v>
      </c>
      <c r="D25" s="240">
        <v>13</v>
      </c>
      <c r="E25" s="240"/>
    </row>
  </sheetData>
  <mergeCells count="4">
    <mergeCell ref="A7:E7"/>
    <mergeCell ref="A10:A13"/>
    <mergeCell ref="A14:A18"/>
    <mergeCell ref="A19:A2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>
      <selection activeCell="G19" sqref="G19"/>
    </sheetView>
  </sheetViews>
  <sheetFormatPr defaultRowHeight="12.75" x14ac:dyDescent="0.2"/>
  <cols>
    <col min="1" max="11" width="12.7109375"/>
    <col min="13" max="1025" width="8.7109375"/>
  </cols>
  <sheetData>
    <row r="1" spans="1:12" s="38" customFormat="1" ht="15.75" x14ac:dyDescent="0.25">
      <c r="A1" s="37"/>
      <c r="K1" s="1" t="s">
        <v>81</v>
      </c>
    </row>
    <row r="2" spans="1:12" ht="15.75" x14ac:dyDescent="0.25">
      <c r="A2" s="39"/>
    </row>
    <row r="3" spans="1:12" ht="15.75" x14ac:dyDescent="0.25">
      <c r="A3" s="39"/>
    </row>
    <row r="4" spans="1:12" ht="15.75" x14ac:dyDescent="0.25">
      <c r="A4" s="39"/>
      <c r="K4" s="1" t="s">
        <v>343</v>
      </c>
    </row>
    <row r="5" spans="1:12" ht="15.75" x14ac:dyDescent="0.25">
      <c r="A5" s="39"/>
      <c r="B5" s="38"/>
      <c r="C5" s="38"/>
      <c r="D5" s="38"/>
      <c r="E5" s="38"/>
      <c r="F5" s="38"/>
      <c r="G5" s="38"/>
      <c r="H5" s="38"/>
      <c r="I5" s="38"/>
      <c r="J5" s="38"/>
      <c r="L5" s="38"/>
    </row>
    <row r="6" spans="1:12" ht="15.75" x14ac:dyDescent="0.25">
      <c r="A6" s="39"/>
      <c r="B6" s="38"/>
      <c r="C6" s="38"/>
      <c r="D6" s="38"/>
      <c r="E6" s="38"/>
      <c r="F6" s="38"/>
      <c r="G6" s="38"/>
      <c r="H6" s="38"/>
      <c r="I6" s="38"/>
      <c r="J6" s="38"/>
      <c r="L6" s="38"/>
    </row>
    <row r="8" spans="1:12" ht="15" x14ac:dyDescent="0.25">
      <c r="A8" s="259" t="s">
        <v>82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</row>
    <row r="10" spans="1:12" ht="12.75" customHeight="1" x14ac:dyDescent="0.2">
      <c r="A10" s="244" t="s">
        <v>83</v>
      </c>
      <c r="B10" s="260" t="s">
        <v>84</v>
      </c>
      <c r="C10" s="260"/>
      <c r="D10" s="260"/>
      <c r="E10" s="260"/>
      <c r="F10" s="260"/>
      <c r="G10" s="261" t="s">
        <v>85</v>
      </c>
      <c r="H10" s="262"/>
      <c r="I10" s="262"/>
      <c r="J10" s="262"/>
      <c r="K10" s="262"/>
      <c r="L10" s="254"/>
    </row>
    <row r="11" spans="1:12" ht="150.75" customHeight="1" x14ac:dyDescent="0.2">
      <c r="A11" s="247" t="s">
        <v>86</v>
      </c>
      <c r="B11" s="247" t="s">
        <v>87</v>
      </c>
      <c r="C11" s="247" t="s">
        <v>88</v>
      </c>
      <c r="D11" s="247" t="s">
        <v>89</v>
      </c>
      <c r="E11" s="247" t="s">
        <v>90</v>
      </c>
      <c r="F11" s="247" t="s">
        <v>91</v>
      </c>
      <c r="G11" s="247" t="s">
        <v>92</v>
      </c>
      <c r="H11" s="247" t="s">
        <v>93</v>
      </c>
      <c r="I11" s="247" t="s">
        <v>94</v>
      </c>
      <c r="J11" s="247" t="s">
        <v>95</v>
      </c>
      <c r="K11" s="247" t="s">
        <v>96</v>
      </c>
      <c r="L11" s="251" t="s">
        <v>364</v>
      </c>
    </row>
    <row r="12" spans="1:12" ht="4.5" customHeight="1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s="44" customFormat="1" x14ac:dyDescent="0.2">
      <c r="A13" s="245" t="s">
        <v>13</v>
      </c>
      <c r="B13" s="244">
        <v>0</v>
      </c>
      <c r="C13" s="244">
        <v>3</v>
      </c>
      <c r="D13" s="244">
        <v>3</v>
      </c>
      <c r="E13" s="244">
        <v>1</v>
      </c>
      <c r="F13" s="244">
        <v>1</v>
      </c>
      <c r="G13" s="244">
        <v>0</v>
      </c>
      <c r="H13" s="244">
        <v>2</v>
      </c>
      <c r="I13" s="244">
        <v>2</v>
      </c>
      <c r="J13" s="244">
        <v>0</v>
      </c>
      <c r="K13" s="244">
        <v>0</v>
      </c>
      <c r="L13" s="250">
        <v>1</v>
      </c>
    </row>
    <row r="14" spans="1:12" s="44" customFormat="1" ht="51" x14ac:dyDescent="0.2">
      <c r="A14" s="245" t="s">
        <v>13</v>
      </c>
      <c r="B14" s="244"/>
      <c r="C14" s="244"/>
      <c r="D14" s="244"/>
      <c r="E14" s="244" t="s">
        <v>97</v>
      </c>
      <c r="F14" s="244"/>
      <c r="G14" s="244"/>
      <c r="H14" s="244"/>
      <c r="I14" s="244"/>
      <c r="J14" s="244"/>
      <c r="K14" s="244"/>
      <c r="L14" s="250"/>
    </row>
    <row r="15" spans="1:12" s="44" customFormat="1" ht="12.75" customHeight="1" x14ac:dyDescent="0.2">
      <c r="A15" s="245" t="s">
        <v>42</v>
      </c>
      <c r="B15" s="244">
        <v>0</v>
      </c>
      <c r="C15" s="244">
        <v>5</v>
      </c>
      <c r="D15" s="244">
        <v>5</v>
      </c>
      <c r="E15" s="244">
        <v>0</v>
      </c>
      <c r="F15" s="244" t="s">
        <v>365</v>
      </c>
      <c r="G15" s="244">
        <v>0</v>
      </c>
      <c r="H15" s="244">
        <v>0</v>
      </c>
      <c r="I15" s="244">
        <v>0</v>
      </c>
      <c r="J15" s="244">
        <v>1</v>
      </c>
      <c r="K15" s="244">
        <v>0</v>
      </c>
      <c r="L15" s="250">
        <v>0</v>
      </c>
    </row>
    <row r="16" spans="1:12" s="44" customFormat="1" x14ac:dyDescent="0.2">
      <c r="A16" s="245" t="s">
        <v>42</v>
      </c>
      <c r="B16" s="244"/>
      <c r="C16" s="244"/>
      <c r="D16" s="244"/>
      <c r="E16" s="244"/>
      <c r="F16" s="244" t="s">
        <v>366</v>
      </c>
      <c r="G16" s="244"/>
      <c r="H16" s="244"/>
      <c r="I16" s="244"/>
      <c r="J16" s="244"/>
      <c r="K16" s="244"/>
      <c r="L16" s="250"/>
    </row>
    <row r="17" spans="1:12" x14ac:dyDescent="0.2">
      <c r="A17" s="45"/>
      <c r="B17" s="244"/>
      <c r="C17" s="244"/>
      <c r="D17" s="244"/>
      <c r="E17" s="244"/>
      <c r="F17" s="244" t="s">
        <v>367</v>
      </c>
      <c r="G17" s="244"/>
      <c r="H17" s="244"/>
      <c r="I17" s="244"/>
      <c r="J17" s="244"/>
      <c r="K17" s="244"/>
      <c r="L17" s="250"/>
    </row>
    <row r="18" spans="1:12" x14ac:dyDescent="0.2">
      <c r="A18" s="45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50"/>
    </row>
  </sheetData>
  <mergeCells count="3">
    <mergeCell ref="A8:K8"/>
    <mergeCell ref="B10:F10"/>
    <mergeCell ref="G10:K10"/>
  </mergeCells>
  <pageMargins left="0.39374999999999999" right="0.39374999999999999" top="0.98402777777777795" bottom="0.98402777777777795" header="0.51180555555555496" footer="0.51180555555555496"/>
  <pageSetup paperSize="9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0"/>
  <sheetViews>
    <sheetView zoomScaleNormal="100" workbookViewId="0">
      <selection activeCell="D38" sqref="D38"/>
    </sheetView>
  </sheetViews>
  <sheetFormatPr defaultRowHeight="12.75" x14ac:dyDescent="0.2"/>
  <cols>
    <col min="1" max="1" width="11.5703125" style="46"/>
    <col min="2" max="2" width="23.140625" style="46"/>
    <col min="3" max="3" width="9" style="47"/>
    <col min="4" max="4" width="10.28515625" style="48"/>
    <col min="5" max="5" width="9.28515625" style="48"/>
    <col min="6" max="6" width="9.5703125" style="48"/>
    <col min="7" max="7" width="8.28515625" style="48"/>
    <col min="8" max="8" width="8.7109375" style="48"/>
    <col min="9" max="9" width="9.28515625" style="48"/>
    <col min="10" max="10" width="7.5703125" style="48"/>
    <col min="11" max="11" width="7.42578125" style="48"/>
    <col min="12" max="13" width="9.28515625" style="48"/>
    <col min="14" max="14" width="7.42578125" style="46"/>
    <col min="15" max="1025" width="9.140625" style="46"/>
  </cols>
  <sheetData>
    <row r="1" spans="1:1024" ht="15.75" x14ac:dyDescent="0.25">
      <c r="A1" s="49"/>
      <c r="B1"/>
      <c r="C1"/>
      <c r="D1"/>
      <c r="E1"/>
      <c r="F1"/>
      <c r="G1"/>
      <c r="H1"/>
      <c r="I1"/>
      <c r="J1"/>
      <c r="K1"/>
      <c r="L1"/>
      <c r="M1" s="265" t="s">
        <v>98</v>
      </c>
      <c r="N1" s="265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5.75" x14ac:dyDescent="0.25">
      <c r="A2" s="49"/>
      <c r="B2"/>
      <c r="C2"/>
      <c r="D2"/>
      <c r="E2"/>
      <c r="F2"/>
      <c r="G2"/>
      <c r="H2"/>
      <c r="I2"/>
      <c r="J2"/>
      <c r="K2"/>
      <c r="L2"/>
      <c r="M2"/>
      <c r="N2" s="50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5.75" x14ac:dyDescent="0.25">
      <c r="A3" s="39"/>
      <c r="B3"/>
      <c r="C3"/>
      <c r="D3"/>
      <c r="E3"/>
      <c r="F3"/>
      <c r="G3"/>
      <c r="H3"/>
      <c r="I3"/>
      <c r="J3"/>
      <c r="K3"/>
      <c r="L3"/>
      <c r="M3" s="267" t="s">
        <v>343</v>
      </c>
      <c r="N3" s="267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.75" x14ac:dyDescent="0.25">
      <c r="A5" s="257" t="s">
        <v>342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.75" x14ac:dyDescent="0.25">
      <c r="A6" s="39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s="51" customFormat="1" ht="12.75" customHeight="1" x14ac:dyDescent="0.2">
      <c r="A7" s="266" t="s">
        <v>86</v>
      </c>
      <c r="B7" s="266" t="s">
        <v>99</v>
      </c>
      <c r="C7" s="260" t="s">
        <v>100</v>
      </c>
      <c r="D7" s="260"/>
      <c r="E7" s="260" t="s">
        <v>101</v>
      </c>
      <c r="F7" s="260"/>
      <c r="G7" s="260" t="s">
        <v>102</v>
      </c>
      <c r="H7" s="260"/>
      <c r="I7" s="260" t="s">
        <v>103</v>
      </c>
      <c r="J7" s="260"/>
      <c r="K7" s="260" t="s">
        <v>104</v>
      </c>
      <c r="L7" s="260"/>
      <c r="M7" s="260" t="s">
        <v>105</v>
      </c>
      <c r="N7" s="260"/>
    </row>
    <row r="8" spans="1:1024" ht="25.5" x14ac:dyDescent="0.2">
      <c r="A8" s="266"/>
      <c r="B8" s="266"/>
      <c r="C8" s="40" t="s">
        <v>106</v>
      </c>
      <c r="D8" s="40" t="s">
        <v>107</v>
      </c>
      <c r="E8" s="40" t="s">
        <v>108</v>
      </c>
      <c r="F8" s="40" t="s">
        <v>107</v>
      </c>
      <c r="G8" s="40" t="s">
        <v>108</v>
      </c>
      <c r="H8" s="40" t="s">
        <v>107</v>
      </c>
      <c r="I8" s="40" t="s">
        <v>108</v>
      </c>
      <c r="J8" s="40" t="s">
        <v>109</v>
      </c>
      <c r="K8" s="40" t="s">
        <v>108</v>
      </c>
      <c r="L8" s="40" t="s">
        <v>109</v>
      </c>
      <c r="M8" s="40" t="s">
        <v>108</v>
      </c>
      <c r="N8" s="40" t="s">
        <v>107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55" customFormat="1" ht="12.75" customHeight="1" x14ac:dyDescent="0.2">
      <c r="A9" s="263" t="s">
        <v>13</v>
      </c>
      <c r="B9" s="53" t="s">
        <v>13</v>
      </c>
      <c r="C9" s="54">
        <v>19</v>
      </c>
      <c r="D9" s="54">
        <v>129</v>
      </c>
      <c r="E9" s="54">
        <v>81</v>
      </c>
      <c r="F9" s="54">
        <v>16595</v>
      </c>
      <c r="G9" s="54">
        <v>10</v>
      </c>
      <c r="H9" s="54">
        <v>715</v>
      </c>
      <c r="I9" s="54">
        <v>29</v>
      </c>
      <c r="J9" s="54">
        <v>6279</v>
      </c>
      <c r="K9" s="54">
        <v>63</v>
      </c>
      <c r="L9" s="54">
        <v>434</v>
      </c>
      <c r="M9" s="54">
        <v>72</v>
      </c>
      <c r="N9" s="264" t="s">
        <v>110</v>
      </c>
    </row>
    <row r="10" spans="1:1024" s="55" customFormat="1" x14ac:dyDescent="0.2">
      <c r="A10" s="263"/>
      <c r="B10" s="53" t="s">
        <v>111</v>
      </c>
      <c r="C10" s="54">
        <v>2</v>
      </c>
      <c r="D10" s="54">
        <v>31</v>
      </c>
      <c r="E10" s="54">
        <v>6</v>
      </c>
      <c r="F10" s="54">
        <v>636</v>
      </c>
      <c r="G10" s="54">
        <v>0</v>
      </c>
      <c r="H10" s="54">
        <v>0</v>
      </c>
      <c r="I10" s="54">
        <v>2</v>
      </c>
      <c r="J10" s="54">
        <v>148</v>
      </c>
      <c r="K10" s="54">
        <v>2</v>
      </c>
      <c r="L10" s="54">
        <v>6</v>
      </c>
      <c r="M10" s="54">
        <v>4</v>
      </c>
      <c r="N10" s="264"/>
    </row>
    <row r="11" spans="1:1024" s="55" customFormat="1" x14ac:dyDescent="0.2">
      <c r="A11" s="263"/>
      <c r="B11" s="53" t="s">
        <v>112</v>
      </c>
      <c r="C11" s="54">
        <v>6</v>
      </c>
      <c r="D11" s="54">
        <v>109</v>
      </c>
      <c r="E11" s="54">
        <v>9</v>
      </c>
      <c r="F11" s="54">
        <v>1147</v>
      </c>
      <c r="G11" s="54">
        <v>3</v>
      </c>
      <c r="H11" s="54">
        <v>71</v>
      </c>
      <c r="I11" s="54">
        <v>10</v>
      </c>
      <c r="J11" s="54">
        <v>887</v>
      </c>
      <c r="K11" s="54">
        <v>6</v>
      </c>
      <c r="L11" s="54">
        <v>23</v>
      </c>
      <c r="M11" s="54">
        <v>41</v>
      </c>
      <c r="N11" s="264"/>
    </row>
    <row r="12" spans="1:1024" s="55" customFormat="1" x14ac:dyDescent="0.2">
      <c r="A12" s="263"/>
      <c r="B12" s="53" t="s">
        <v>113</v>
      </c>
      <c r="C12" s="54">
        <v>8</v>
      </c>
      <c r="D12" s="54">
        <v>42</v>
      </c>
      <c r="E12" s="54">
        <v>8</v>
      </c>
      <c r="F12" s="54">
        <v>2028</v>
      </c>
      <c r="G12" s="54">
        <v>4</v>
      </c>
      <c r="H12" s="54">
        <v>399</v>
      </c>
      <c r="I12" s="54">
        <v>4</v>
      </c>
      <c r="J12" s="54">
        <v>809</v>
      </c>
      <c r="K12" s="54">
        <v>6</v>
      </c>
      <c r="L12" s="54">
        <v>34</v>
      </c>
      <c r="M12" s="54">
        <v>32</v>
      </c>
      <c r="N12" s="264"/>
    </row>
    <row r="13" spans="1:1024" s="55" customFormat="1" x14ac:dyDescent="0.2">
      <c r="A13" s="263"/>
      <c r="B13" s="53" t="s">
        <v>37</v>
      </c>
      <c r="C13" s="54">
        <v>12</v>
      </c>
      <c r="D13" s="54">
        <v>51</v>
      </c>
      <c r="E13" s="54">
        <v>4</v>
      </c>
      <c r="F13" s="54">
        <v>26</v>
      </c>
      <c r="G13" s="54">
        <v>3</v>
      </c>
      <c r="H13" s="54">
        <v>2</v>
      </c>
      <c r="I13" s="54">
        <v>1</v>
      </c>
      <c r="J13" s="54">
        <v>115</v>
      </c>
      <c r="K13" s="54">
        <v>9</v>
      </c>
      <c r="L13" s="54">
        <v>76</v>
      </c>
      <c r="M13" s="54">
        <v>21</v>
      </c>
      <c r="N13" s="264"/>
    </row>
    <row r="14" spans="1:1024" s="55" customFormat="1" x14ac:dyDescent="0.2">
      <c r="A14" s="263"/>
      <c r="B14" s="53" t="s">
        <v>114</v>
      </c>
      <c r="C14" s="54">
        <v>10</v>
      </c>
      <c r="D14" s="54">
        <v>105</v>
      </c>
      <c r="E14" s="54">
        <v>34</v>
      </c>
      <c r="F14" s="54">
        <v>4828</v>
      </c>
      <c r="G14" s="54">
        <v>6</v>
      </c>
      <c r="H14" s="54">
        <v>796</v>
      </c>
      <c r="I14" s="54">
        <v>8</v>
      </c>
      <c r="J14" s="54">
        <v>1967</v>
      </c>
      <c r="K14" s="54">
        <v>24</v>
      </c>
      <c r="L14" s="54">
        <v>253</v>
      </c>
      <c r="M14" s="54">
        <v>63</v>
      </c>
      <c r="N14" s="264"/>
    </row>
    <row r="15" spans="1:1024" s="55" customFormat="1" x14ac:dyDescent="0.2">
      <c r="A15" s="263"/>
      <c r="B15" s="53" t="s">
        <v>115</v>
      </c>
      <c r="C15" s="54">
        <v>2</v>
      </c>
      <c r="D15" s="54">
        <v>40</v>
      </c>
      <c r="E15" s="54">
        <v>24</v>
      </c>
      <c r="F15" s="54">
        <v>5698</v>
      </c>
      <c r="G15" s="54">
        <v>1</v>
      </c>
      <c r="H15" s="54">
        <v>576</v>
      </c>
      <c r="I15" s="54">
        <v>3</v>
      </c>
      <c r="J15" s="54">
        <v>1327</v>
      </c>
      <c r="K15" s="54">
        <v>19</v>
      </c>
      <c r="L15" s="54">
        <v>168</v>
      </c>
      <c r="M15" s="54">
        <v>20</v>
      </c>
      <c r="N15" s="264"/>
    </row>
    <row r="16" spans="1:1024" s="55" customFormat="1" x14ac:dyDescent="0.2">
      <c r="A16" s="263"/>
      <c r="B16" s="53" t="s">
        <v>116</v>
      </c>
      <c r="C16" s="54">
        <v>7</v>
      </c>
      <c r="D16" s="54">
        <v>60</v>
      </c>
      <c r="E16" s="54">
        <v>25</v>
      </c>
      <c r="F16" s="54">
        <v>3190</v>
      </c>
      <c r="G16" s="54">
        <v>11</v>
      </c>
      <c r="H16" s="54">
        <v>1120</v>
      </c>
      <c r="I16" s="54">
        <v>10</v>
      </c>
      <c r="J16" s="54">
        <v>2602</v>
      </c>
      <c r="K16" s="54">
        <v>35</v>
      </c>
      <c r="L16" s="54">
        <v>320</v>
      </c>
      <c r="M16" s="54">
        <v>10</v>
      </c>
      <c r="N16" s="264"/>
    </row>
    <row r="17" spans="1:1024" s="55" customFormat="1" x14ac:dyDescent="0.2">
      <c r="A17" s="263"/>
      <c r="B17" s="53" t="s">
        <v>117</v>
      </c>
      <c r="C17" s="54">
        <v>8</v>
      </c>
      <c r="D17" s="54">
        <v>126</v>
      </c>
      <c r="E17" s="54">
        <v>26</v>
      </c>
      <c r="F17" s="54">
        <v>4472</v>
      </c>
      <c r="G17" s="54">
        <v>5</v>
      </c>
      <c r="H17" s="54">
        <v>102</v>
      </c>
      <c r="I17" s="54">
        <v>5</v>
      </c>
      <c r="J17" s="54">
        <v>1910</v>
      </c>
      <c r="K17" s="54">
        <v>28</v>
      </c>
      <c r="L17" s="54">
        <v>434</v>
      </c>
      <c r="M17" s="54">
        <v>7</v>
      </c>
      <c r="N17" s="264"/>
    </row>
    <row r="18" spans="1:1024" s="55" customFormat="1" x14ac:dyDescent="0.2">
      <c r="A18" s="263"/>
      <c r="B18" s="53" t="s">
        <v>118</v>
      </c>
      <c r="C18" s="54">
        <v>3</v>
      </c>
      <c r="D18" s="54">
        <v>30</v>
      </c>
      <c r="E18" s="54">
        <v>12</v>
      </c>
      <c r="F18" s="54">
        <v>2613</v>
      </c>
      <c r="G18" s="54">
        <v>0</v>
      </c>
      <c r="H18" s="54">
        <v>0</v>
      </c>
      <c r="I18" s="54">
        <v>6</v>
      </c>
      <c r="J18" s="54">
        <v>2395</v>
      </c>
      <c r="K18" s="54">
        <v>13</v>
      </c>
      <c r="L18" s="54">
        <v>120</v>
      </c>
      <c r="M18" s="54">
        <v>7</v>
      </c>
      <c r="N18" s="264"/>
    </row>
    <row r="19" spans="1:1024" s="55" customFormat="1" x14ac:dyDescent="0.2">
      <c r="A19" s="263"/>
      <c r="B19" s="53" t="s">
        <v>119</v>
      </c>
      <c r="C19" s="54">
        <v>2</v>
      </c>
      <c r="D19" s="54">
        <v>29</v>
      </c>
      <c r="E19" s="54">
        <v>14</v>
      </c>
      <c r="F19" s="54">
        <v>3498</v>
      </c>
      <c r="G19" s="54">
        <v>4</v>
      </c>
      <c r="H19" s="54">
        <v>77</v>
      </c>
      <c r="I19" s="54">
        <v>2</v>
      </c>
      <c r="J19" s="54">
        <v>134</v>
      </c>
      <c r="K19" s="54">
        <v>11</v>
      </c>
      <c r="L19" s="54">
        <v>128</v>
      </c>
      <c r="M19" s="54">
        <v>13</v>
      </c>
      <c r="N19" s="264"/>
    </row>
    <row r="20" spans="1:1024" s="55" customFormat="1" x14ac:dyDescent="0.2">
      <c r="A20" s="263"/>
      <c r="B20" s="53" t="s">
        <v>120</v>
      </c>
      <c r="C20" s="54">
        <v>3</v>
      </c>
      <c r="D20" s="54">
        <v>100</v>
      </c>
      <c r="E20" s="54">
        <v>6</v>
      </c>
      <c r="F20" s="54">
        <v>659</v>
      </c>
      <c r="G20" s="54">
        <v>6</v>
      </c>
      <c r="H20" s="54">
        <v>252</v>
      </c>
      <c r="I20" s="54">
        <v>4</v>
      </c>
      <c r="J20" s="54">
        <v>880</v>
      </c>
      <c r="K20" s="54">
        <v>9</v>
      </c>
      <c r="L20" s="54">
        <v>64</v>
      </c>
      <c r="M20" s="54">
        <v>21</v>
      </c>
      <c r="N20" s="264"/>
    </row>
    <row r="21" spans="1:1024" s="55" customFormat="1" x14ac:dyDescent="0.2">
      <c r="A21" s="263"/>
      <c r="B21" s="53" t="s">
        <v>121</v>
      </c>
      <c r="C21" s="54">
        <v>2</v>
      </c>
      <c r="D21" s="54">
        <v>190</v>
      </c>
      <c r="E21" s="54">
        <v>21</v>
      </c>
      <c r="F21" s="54">
        <v>3050</v>
      </c>
      <c r="G21" s="54">
        <v>7</v>
      </c>
      <c r="H21" s="54">
        <v>767</v>
      </c>
      <c r="I21" s="54">
        <v>4</v>
      </c>
      <c r="J21" s="54">
        <v>326</v>
      </c>
      <c r="K21" s="54">
        <v>15</v>
      </c>
      <c r="L21" s="54">
        <v>128</v>
      </c>
      <c r="M21" s="54">
        <v>16</v>
      </c>
      <c r="N21" s="264"/>
    </row>
    <row r="22" spans="1:1024" s="55" customFormat="1" x14ac:dyDescent="0.2">
      <c r="A22" s="263"/>
      <c r="B22" s="53" t="s">
        <v>122</v>
      </c>
      <c r="C22" s="54">
        <v>3</v>
      </c>
      <c r="D22" s="54">
        <v>11</v>
      </c>
      <c r="E22" s="54">
        <v>7</v>
      </c>
      <c r="F22" s="54">
        <v>1694</v>
      </c>
      <c r="G22" s="54">
        <v>2</v>
      </c>
      <c r="H22" s="54">
        <v>138</v>
      </c>
      <c r="I22" s="54">
        <v>3</v>
      </c>
      <c r="J22" s="54">
        <v>1135</v>
      </c>
      <c r="K22" s="54">
        <v>11</v>
      </c>
      <c r="L22" s="54">
        <v>162</v>
      </c>
      <c r="M22" s="54">
        <v>7</v>
      </c>
      <c r="N22" s="264"/>
    </row>
    <row r="23" spans="1:1024" s="55" customFormat="1" x14ac:dyDescent="0.2">
      <c r="A23" s="263"/>
      <c r="B23" s="53" t="s">
        <v>24</v>
      </c>
      <c r="C23" s="54">
        <v>6</v>
      </c>
      <c r="D23" s="54">
        <v>181</v>
      </c>
      <c r="E23" s="54">
        <v>37</v>
      </c>
      <c r="F23" s="54">
        <v>8547</v>
      </c>
      <c r="G23" s="54">
        <v>20</v>
      </c>
      <c r="H23" s="54">
        <v>1164</v>
      </c>
      <c r="I23" s="54">
        <v>17</v>
      </c>
      <c r="J23" s="54">
        <v>5905</v>
      </c>
      <c r="K23" s="54">
        <v>49</v>
      </c>
      <c r="L23" s="54">
        <v>401</v>
      </c>
      <c r="M23" s="54">
        <v>20</v>
      </c>
      <c r="N23" s="264"/>
    </row>
    <row r="24" spans="1:1024" s="55" customFormat="1" x14ac:dyDescent="0.2">
      <c r="A24" s="263"/>
      <c r="B24" s="53" t="s">
        <v>123</v>
      </c>
      <c r="C24" s="54">
        <v>3</v>
      </c>
      <c r="D24" s="54">
        <v>23</v>
      </c>
      <c r="E24" s="54">
        <v>11</v>
      </c>
      <c r="F24" s="54">
        <v>993</v>
      </c>
      <c r="G24" s="54">
        <v>3</v>
      </c>
      <c r="H24" s="54">
        <v>89</v>
      </c>
      <c r="I24" s="54">
        <v>3</v>
      </c>
      <c r="J24" s="54">
        <v>884</v>
      </c>
      <c r="K24" s="54">
        <v>24</v>
      </c>
      <c r="L24" s="54">
        <v>190</v>
      </c>
      <c r="M24" s="54">
        <v>12</v>
      </c>
      <c r="N24" s="264"/>
    </row>
    <row r="25" spans="1:1024" x14ac:dyDescent="0.2">
      <c r="A25" s="56"/>
      <c r="B25" s="57"/>
      <c r="C25" s="58"/>
      <c r="D25" s="59"/>
      <c r="E25" s="60"/>
      <c r="F25" s="59"/>
      <c r="G25" s="60"/>
      <c r="H25" s="59"/>
      <c r="I25" s="60"/>
      <c r="J25" s="61"/>
      <c r="K25" s="60"/>
      <c r="L25" s="59"/>
      <c r="M25" s="60"/>
      <c r="N25" s="61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15.75" x14ac:dyDescent="0.25">
      <c r="A26" s="56"/>
      <c r="B26" s="57"/>
      <c r="C26" s="58"/>
      <c r="D26" s="58"/>
      <c r="E26" s="60"/>
      <c r="F26" s="59"/>
      <c r="G26" s="60"/>
      <c r="H26" s="59"/>
      <c r="I26" s="60"/>
      <c r="J26" s="61"/>
      <c r="K26" s="60"/>
      <c r="L26" s="59"/>
      <c r="M26" s="265" t="s">
        <v>124</v>
      </c>
      <c r="N26" s="265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x14ac:dyDescent="0.2">
      <c r="A27" s="56"/>
      <c r="B27" s="57"/>
      <c r="C27" s="62"/>
      <c r="D27" s="63"/>
      <c r="E27" s="63"/>
      <c r="F27" s="63"/>
      <c r="G27" s="63"/>
      <c r="H27" s="63"/>
      <c r="I27" s="64"/>
      <c r="J27" s="64"/>
      <c r="K27" s="63"/>
      <c r="L27" s="63"/>
      <c r="M27" s="63"/>
      <c r="N27" s="65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x14ac:dyDescent="0.2">
      <c r="A28" s="56"/>
      <c r="B28" s="57"/>
      <c r="C28" s="62"/>
      <c r="D28" s="63"/>
      <c r="E28" s="63"/>
      <c r="F28" s="63"/>
      <c r="G28" s="63"/>
      <c r="H28" s="63"/>
      <c r="I28" s="64"/>
      <c r="J28" s="64"/>
      <c r="K28" s="63"/>
      <c r="L28" s="63"/>
      <c r="M28" s="63"/>
      <c r="N28" s="65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s="51" customFormat="1" ht="12.75" customHeight="1" x14ac:dyDescent="0.2">
      <c r="A29" s="266" t="s">
        <v>86</v>
      </c>
      <c r="B29" s="266" t="s">
        <v>99</v>
      </c>
      <c r="C29" s="260" t="s">
        <v>100</v>
      </c>
      <c r="D29" s="260"/>
      <c r="E29" s="260" t="s">
        <v>101</v>
      </c>
      <c r="F29" s="260"/>
      <c r="G29" s="260" t="s">
        <v>102</v>
      </c>
      <c r="H29" s="260"/>
      <c r="I29" s="260" t="s">
        <v>103</v>
      </c>
      <c r="J29" s="260"/>
      <c r="K29" s="260" t="s">
        <v>104</v>
      </c>
      <c r="L29" s="260"/>
      <c r="M29" s="260" t="s">
        <v>105</v>
      </c>
      <c r="N29" s="260"/>
    </row>
    <row r="30" spans="1:1024" ht="25.5" x14ac:dyDescent="0.2">
      <c r="A30" s="266"/>
      <c r="B30" s="266"/>
      <c r="C30" s="40" t="s">
        <v>106</v>
      </c>
      <c r="D30" s="40" t="s">
        <v>107</v>
      </c>
      <c r="E30" s="40" t="s">
        <v>108</v>
      </c>
      <c r="F30" s="40" t="s">
        <v>107</v>
      </c>
      <c r="G30" s="40" t="s">
        <v>108</v>
      </c>
      <c r="H30" s="40" t="s">
        <v>107</v>
      </c>
      <c r="I30" s="40" t="s">
        <v>108</v>
      </c>
      <c r="J30" s="40" t="s">
        <v>109</v>
      </c>
      <c r="K30" s="40" t="s">
        <v>108</v>
      </c>
      <c r="L30" s="40" t="s">
        <v>109</v>
      </c>
      <c r="M30" s="40" t="s">
        <v>108</v>
      </c>
      <c r="N30" s="40" t="s">
        <v>107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s="55" customFormat="1" ht="12.75" customHeight="1" x14ac:dyDescent="0.2">
      <c r="A31" s="263" t="s">
        <v>42</v>
      </c>
      <c r="B31" s="53" t="s">
        <v>42</v>
      </c>
      <c r="C31" s="66">
        <v>27</v>
      </c>
      <c r="D31" s="66">
        <v>594</v>
      </c>
      <c r="E31" s="66">
        <v>44</v>
      </c>
      <c r="F31" s="66">
        <v>14950</v>
      </c>
      <c r="G31" s="66">
        <v>12</v>
      </c>
      <c r="H31" s="66">
        <v>3714</v>
      </c>
      <c r="I31" s="66">
        <v>34</v>
      </c>
      <c r="J31" s="66">
        <v>8045</v>
      </c>
      <c r="K31" s="66">
        <v>62</v>
      </c>
      <c r="L31" s="66">
        <v>1219</v>
      </c>
      <c r="M31" s="66">
        <v>89</v>
      </c>
      <c r="N31" s="264" t="s">
        <v>110</v>
      </c>
    </row>
    <row r="32" spans="1:1024" s="55" customFormat="1" x14ac:dyDescent="0.2">
      <c r="A32" s="263"/>
      <c r="B32" s="53" t="s">
        <v>125</v>
      </c>
      <c r="C32" s="66">
        <v>2</v>
      </c>
      <c r="D32" s="66">
        <v>14</v>
      </c>
      <c r="E32" s="66">
        <v>10</v>
      </c>
      <c r="F32" s="66">
        <v>2734</v>
      </c>
      <c r="G32" s="66">
        <v>2</v>
      </c>
      <c r="H32" s="66">
        <v>316</v>
      </c>
      <c r="I32" s="66">
        <v>10</v>
      </c>
      <c r="J32" s="66">
        <v>2229</v>
      </c>
      <c r="K32" s="66">
        <v>19</v>
      </c>
      <c r="L32" s="66">
        <v>96</v>
      </c>
      <c r="M32" s="66">
        <v>23</v>
      </c>
      <c r="N32" s="264"/>
    </row>
    <row r="33" spans="1:1024" s="55" customFormat="1" x14ac:dyDescent="0.2">
      <c r="A33" s="263"/>
      <c r="B33" s="53" t="s">
        <v>126</v>
      </c>
      <c r="C33" s="66">
        <v>12</v>
      </c>
      <c r="D33" s="66">
        <v>139</v>
      </c>
      <c r="E33" s="66">
        <v>17</v>
      </c>
      <c r="F33" s="66">
        <v>1745</v>
      </c>
      <c r="G33" s="66">
        <v>10</v>
      </c>
      <c r="H33" s="66">
        <v>1602</v>
      </c>
      <c r="I33" s="66">
        <v>15</v>
      </c>
      <c r="J33" s="66">
        <v>4453</v>
      </c>
      <c r="K33" s="66">
        <v>32</v>
      </c>
      <c r="L33" s="66">
        <v>273</v>
      </c>
      <c r="M33" s="66">
        <v>21</v>
      </c>
      <c r="N33" s="264"/>
    </row>
    <row r="34" spans="1:1024" s="55" customFormat="1" x14ac:dyDescent="0.2">
      <c r="A34" s="263"/>
      <c r="B34" s="53" t="s">
        <v>53</v>
      </c>
      <c r="C34" s="66">
        <v>2</v>
      </c>
      <c r="D34" s="66">
        <v>46</v>
      </c>
      <c r="E34" s="66">
        <v>5</v>
      </c>
      <c r="F34" s="66">
        <v>763</v>
      </c>
      <c r="G34" s="66">
        <v>2</v>
      </c>
      <c r="H34" s="66">
        <v>522</v>
      </c>
      <c r="I34" s="66">
        <v>1</v>
      </c>
      <c r="J34" s="66">
        <v>260</v>
      </c>
      <c r="K34" s="66">
        <v>4</v>
      </c>
      <c r="L34" s="66">
        <v>54</v>
      </c>
      <c r="M34" s="66">
        <v>3</v>
      </c>
      <c r="N34" s="264"/>
    </row>
    <row r="35" spans="1:1024" s="55" customFormat="1" x14ac:dyDescent="0.2">
      <c r="A35" s="263"/>
      <c r="B35" s="53" t="s">
        <v>58</v>
      </c>
      <c r="C35" s="66">
        <v>8</v>
      </c>
      <c r="D35" s="66">
        <v>163</v>
      </c>
      <c r="E35" s="66">
        <v>22</v>
      </c>
      <c r="F35" s="66">
        <v>5510</v>
      </c>
      <c r="G35" s="66">
        <v>3</v>
      </c>
      <c r="H35" s="66">
        <v>366</v>
      </c>
      <c r="I35" s="66">
        <v>5</v>
      </c>
      <c r="J35" s="66">
        <v>1489</v>
      </c>
      <c r="K35" s="66">
        <v>8</v>
      </c>
      <c r="L35" s="66">
        <v>267</v>
      </c>
      <c r="M35" s="66">
        <v>23</v>
      </c>
      <c r="N35" s="264"/>
    </row>
    <row r="36" spans="1:1024" s="55" customFormat="1" x14ac:dyDescent="0.2">
      <c r="A36" s="263"/>
      <c r="B36" s="53" t="s">
        <v>127</v>
      </c>
      <c r="C36" s="66">
        <v>5</v>
      </c>
      <c r="D36" s="66">
        <v>262</v>
      </c>
      <c r="E36" s="66">
        <v>27</v>
      </c>
      <c r="F36" s="66">
        <v>8708</v>
      </c>
      <c r="G36" s="66">
        <v>2</v>
      </c>
      <c r="H36" s="66">
        <v>190</v>
      </c>
      <c r="I36" s="66">
        <v>6</v>
      </c>
      <c r="J36" s="66">
        <v>4104</v>
      </c>
      <c r="K36" s="66">
        <v>9</v>
      </c>
      <c r="L36" s="66">
        <v>59</v>
      </c>
      <c r="M36" s="66">
        <v>18</v>
      </c>
      <c r="N36" s="264"/>
    </row>
    <row r="37" spans="1:1024" s="55" customFormat="1" x14ac:dyDescent="0.2">
      <c r="A37" s="263"/>
      <c r="B37" s="53" t="s">
        <v>128</v>
      </c>
      <c r="C37" s="66">
        <v>16</v>
      </c>
      <c r="D37" s="66">
        <v>1203</v>
      </c>
      <c r="E37" s="66">
        <v>46</v>
      </c>
      <c r="F37" s="66">
        <v>14963</v>
      </c>
      <c r="G37" s="66">
        <v>12</v>
      </c>
      <c r="H37" s="66">
        <v>2707</v>
      </c>
      <c r="I37" s="66">
        <v>13</v>
      </c>
      <c r="J37" s="66">
        <v>3208</v>
      </c>
      <c r="K37" s="66">
        <v>25</v>
      </c>
      <c r="L37" s="66">
        <v>375</v>
      </c>
      <c r="M37" s="66">
        <v>64</v>
      </c>
      <c r="N37" s="264"/>
    </row>
    <row r="38" spans="1:1024" x14ac:dyDescent="0.2">
      <c r="A38" s="56"/>
      <c r="B38" s="67"/>
      <c r="C38" s="68"/>
      <c r="D38" s="68"/>
      <c r="E38" s="68"/>
      <c r="F38" s="58"/>
      <c r="G38" s="68"/>
      <c r="H38" s="58"/>
      <c r="I38" s="68"/>
      <c r="J38" s="69"/>
      <c r="K38" s="68"/>
      <c r="L38" s="58"/>
      <c r="M38" s="68"/>
      <c r="N38" s="69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x14ac:dyDescent="0.2">
      <c r="B39"/>
      <c r="C39"/>
      <c r="D39"/>
      <c r="E39"/>
      <c r="F39"/>
      <c r="G39"/>
      <c r="H39"/>
      <c r="I39"/>
      <c r="J39"/>
      <c r="K39"/>
      <c r="L39"/>
      <c r="M39"/>
      <c r="N39" s="70"/>
    </row>
    <row r="40" spans="1:1024" x14ac:dyDescent="0.2">
      <c r="B40" s="71" t="s">
        <v>129</v>
      </c>
      <c r="C40" s="72">
        <f>SUM(C9:C37)</f>
        <v>168</v>
      </c>
      <c r="D40" s="72">
        <f t="shared" ref="D40:M40" si="0">SUM(D9:D37)</f>
        <v>3678</v>
      </c>
      <c r="E40" s="72">
        <f t="shared" si="0"/>
        <v>496</v>
      </c>
      <c r="F40" s="72">
        <f t="shared" si="0"/>
        <v>109047</v>
      </c>
      <c r="G40" s="72">
        <f t="shared" si="0"/>
        <v>128</v>
      </c>
      <c r="H40" s="72">
        <f t="shared" si="0"/>
        <v>15685</v>
      </c>
      <c r="I40" s="72">
        <f t="shared" si="0"/>
        <v>195</v>
      </c>
      <c r="J40" s="72">
        <f t="shared" si="0"/>
        <v>51491</v>
      </c>
      <c r="K40" s="72">
        <f t="shared" si="0"/>
        <v>483</v>
      </c>
      <c r="L40" s="72">
        <f t="shared" si="0"/>
        <v>5284</v>
      </c>
      <c r="M40" s="72">
        <f t="shared" si="0"/>
        <v>607</v>
      </c>
      <c r="N40" s="73"/>
    </row>
  </sheetData>
  <mergeCells count="24">
    <mergeCell ref="M1:N1"/>
    <mergeCell ref="M3:N3"/>
    <mergeCell ref="A5:N5"/>
    <mergeCell ref="A7:A8"/>
    <mergeCell ref="B7:B8"/>
    <mergeCell ref="C7:D7"/>
    <mergeCell ref="E7:F7"/>
    <mergeCell ref="G7:H7"/>
    <mergeCell ref="I7:J7"/>
    <mergeCell ref="K7:L7"/>
    <mergeCell ref="M7:N7"/>
    <mergeCell ref="A31:A37"/>
    <mergeCell ref="N31:N37"/>
    <mergeCell ref="A9:A24"/>
    <mergeCell ref="N9:N24"/>
    <mergeCell ref="M26:N26"/>
    <mergeCell ref="A29:A30"/>
    <mergeCell ref="B29:B30"/>
    <mergeCell ref="C29:D29"/>
    <mergeCell ref="E29:F29"/>
    <mergeCell ref="G29:H29"/>
    <mergeCell ref="I29:J29"/>
    <mergeCell ref="K29:L29"/>
    <mergeCell ref="M29:N29"/>
  </mergeCells>
  <pageMargins left="0.39374999999999999" right="0.39374999999999999" top="0.98402777777777795" bottom="0.98402777777777795" header="0.51180555555555496" footer="0.51180555555555496"/>
  <pageSetup paperSize="9" firstPageNumber="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zoomScaleNormal="100" workbookViewId="0">
      <selection activeCell="D5" sqref="D5"/>
    </sheetView>
  </sheetViews>
  <sheetFormatPr defaultRowHeight="12.75" x14ac:dyDescent="0.2"/>
  <cols>
    <col min="1" max="3" width="25.7109375"/>
    <col min="4" max="4" width="31.7109375"/>
    <col min="5" max="5" width="25.140625"/>
    <col min="6" max="1025" width="8.7109375"/>
  </cols>
  <sheetData>
    <row r="1" spans="1:5" ht="15.75" x14ac:dyDescent="0.25">
      <c r="E1" s="1" t="s">
        <v>130</v>
      </c>
    </row>
    <row r="2" spans="1:5" ht="15.75" x14ac:dyDescent="0.25">
      <c r="E2" s="49"/>
    </row>
    <row r="4" spans="1:5" ht="15.75" x14ac:dyDescent="0.25">
      <c r="A4" s="37"/>
      <c r="E4" s="1" t="s">
        <v>343</v>
      </c>
    </row>
    <row r="5" spans="1:5" ht="15.75" x14ac:dyDescent="0.25">
      <c r="A5" s="37"/>
      <c r="E5" s="1"/>
    </row>
    <row r="6" spans="1:5" ht="15.75" x14ac:dyDescent="0.25">
      <c r="A6" s="49"/>
    </row>
    <row r="7" spans="1:5" ht="15.75" x14ac:dyDescent="0.25">
      <c r="A7" s="257" t="s">
        <v>131</v>
      </c>
      <c r="B7" s="257"/>
      <c r="C7" s="257"/>
      <c r="D7" s="257"/>
      <c r="E7" s="257"/>
    </row>
    <row r="8" spans="1:5" ht="15.75" x14ac:dyDescent="0.25">
      <c r="A8" s="49"/>
    </row>
    <row r="9" spans="1:5" x14ac:dyDescent="0.2">
      <c r="A9" s="74"/>
    </row>
    <row r="10" spans="1:5" ht="15.75" x14ac:dyDescent="0.25">
      <c r="A10" s="257" t="s">
        <v>380</v>
      </c>
      <c r="B10" s="257"/>
      <c r="C10" s="257"/>
      <c r="D10" s="257"/>
      <c r="E10" s="257"/>
    </row>
    <row r="11" spans="1:5" ht="12.75" customHeight="1" x14ac:dyDescent="0.25">
      <c r="A11" s="257"/>
      <c r="B11" s="257"/>
      <c r="C11" s="257"/>
      <c r="D11" s="257"/>
      <c r="E11" s="257"/>
    </row>
    <row r="12" spans="1:5" x14ac:dyDescent="0.2">
      <c r="A12" s="75"/>
    </row>
    <row r="13" spans="1:5" ht="15.75" customHeight="1" x14ac:dyDescent="0.2">
      <c r="A13" s="75"/>
    </row>
    <row r="14" spans="1:5" s="77" customFormat="1" ht="31.5" x14ac:dyDescent="0.2">
      <c r="A14" s="76" t="s">
        <v>132</v>
      </c>
      <c r="B14" s="76" t="s">
        <v>133</v>
      </c>
      <c r="C14" s="76" t="s">
        <v>134</v>
      </c>
      <c r="D14" s="76" t="s">
        <v>135</v>
      </c>
      <c r="E14" s="76" t="s">
        <v>136</v>
      </c>
    </row>
    <row r="15" spans="1:5" ht="15.75" x14ac:dyDescent="0.25">
      <c r="A15" s="78">
        <v>54619</v>
      </c>
      <c r="B15" s="78">
        <v>0</v>
      </c>
      <c r="C15" s="79"/>
      <c r="D15" s="78"/>
      <c r="E15" s="78"/>
    </row>
    <row r="16" spans="1:5" x14ac:dyDescent="0.2">
      <c r="A16" s="75"/>
    </row>
    <row r="17" spans="1:4" x14ac:dyDescent="0.2">
      <c r="C17" s="80"/>
      <c r="D17" s="80"/>
    </row>
    <row r="18" spans="1:4" x14ac:dyDescent="0.2">
      <c r="A18" s="81" t="s">
        <v>137</v>
      </c>
    </row>
  </sheetData>
  <mergeCells count="3">
    <mergeCell ref="A7:E7"/>
    <mergeCell ref="A10:E10"/>
    <mergeCell ref="A11:E11"/>
  </mergeCells>
  <pageMargins left="0.39374999999999999" right="0.39374999999999999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Normal="100" workbookViewId="0">
      <selection activeCell="H12" sqref="H12"/>
    </sheetView>
  </sheetViews>
  <sheetFormatPr defaultRowHeight="12.75" x14ac:dyDescent="0.2"/>
  <cols>
    <col min="1" max="1" width="18.42578125"/>
    <col min="2" max="10" width="13.28515625"/>
    <col min="11" max="1025" width="8.7109375"/>
  </cols>
  <sheetData>
    <row r="1" spans="1:11" ht="15.75" x14ac:dyDescent="0.25">
      <c r="A1" s="37"/>
      <c r="J1" s="1" t="s">
        <v>138</v>
      </c>
    </row>
    <row r="2" spans="1:11" ht="15.75" x14ac:dyDescent="0.25">
      <c r="A2" s="37"/>
      <c r="J2" s="1"/>
    </row>
    <row r="3" spans="1:11" ht="15.75" x14ac:dyDescent="0.25">
      <c r="A3" s="37"/>
      <c r="J3" s="1"/>
    </row>
    <row r="4" spans="1:11" ht="15.75" x14ac:dyDescent="0.25">
      <c r="A4" s="49"/>
      <c r="J4" s="49" t="s">
        <v>343</v>
      </c>
    </row>
    <row r="5" spans="1:11" ht="15.75" x14ac:dyDescent="0.25">
      <c r="A5" s="49"/>
    </row>
    <row r="6" spans="1:11" ht="15.75" x14ac:dyDescent="0.25">
      <c r="A6" s="257" t="s">
        <v>344</v>
      </c>
      <c r="B6" s="257"/>
      <c r="C6" s="257"/>
      <c r="D6" s="257"/>
      <c r="E6" s="257"/>
      <c r="F6" s="257"/>
      <c r="G6" s="257"/>
      <c r="H6" s="257"/>
      <c r="I6" s="257"/>
      <c r="J6" s="257"/>
      <c r="K6" s="82"/>
    </row>
    <row r="7" spans="1:11" ht="15.75" x14ac:dyDescent="0.25">
      <c r="A7" s="49"/>
    </row>
    <row r="8" spans="1:11" ht="25.5" customHeight="1" x14ac:dyDescent="0.2">
      <c r="A8" s="268" t="s">
        <v>86</v>
      </c>
      <c r="B8" s="263" t="s">
        <v>139</v>
      </c>
      <c r="C8" s="263"/>
      <c r="D8" s="263"/>
      <c r="E8" s="263" t="s">
        <v>140</v>
      </c>
      <c r="F8" s="263"/>
      <c r="G8" s="263" t="s">
        <v>141</v>
      </c>
      <c r="H8" s="263"/>
      <c r="I8" s="263" t="s">
        <v>142</v>
      </c>
      <c r="J8" s="263"/>
    </row>
    <row r="9" spans="1:11" s="84" customFormat="1" ht="78" customHeight="1" x14ac:dyDescent="0.2">
      <c r="A9" s="268"/>
      <c r="B9" s="83" t="s">
        <v>143</v>
      </c>
      <c r="C9" s="83" t="s">
        <v>144</v>
      </c>
      <c r="D9" s="83" t="s">
        <v>145</v>
      </c>
      <c r="E9" s="83" t="s">
        <v>144</v>
      </c>
      <c r="F9" s="83" t="s">
        <v>145</v>
      </c>
      <c r="G9" s="83" t="s">
        <v>144</v>
      </c>
      <c r="H9" s="83" t="s">
        <v>145</v>
      </c>
      <c r="I9" s="83" t="s">
        <v>144</v>
      </c>
      <c r="J9" s="83" t="s">
        <v>145</v>
      </c>
    </row>
    <row r="10" spans="1:11" s="77" customFormat="1" ht="15.75" x14ac:dyDescent="0.25">
      <c r="A10" s="85" t="s">
        <v>13</v>
      </c>
      <c r="B10" s="86">
        <v>96</v>
      </c>
      <c r="C10" s="79">
        <v>107</v>
      </c>
      <c r="D10" s="78">
        <v>1257</v>
      </c>
      <c r="E10" s="79">
        <v>104</v>
      </c>
      <c r="F10" s="78">
        <v>1217</v>
      </c>
      <c r="G10" s="79">
        <v>3</v>
      </c>
      <c r="H10" s="78">
        <v>40</v>
      </c>
      <c r="I10" s="79">
        <v>107</v>
      </c>
      <c r="J10" s="79">
        <v>1257</v>
      </c>
    </row>
    <row r="11" spans="1:11" s="77" customFormat="1" ht="15.75" x14ac:dyDescent="0.25">
      <c r="A11" s="85" t="s">
        <v>42</v>
      </c>
      <c r="B11" s="86">
        <v>72</v>
      </c>
      <c r="C11" s="79">
        <v>88</v>
      </c>
      <c r="D11" s="78">
        <v>2421</v>
      </c>
      <c r="E11" s="79">
        <v>66</v>
      </c>
      <c r="F11" s="78">
        <v>1817</v>
      </c>
      <c r="G11" s="79">
        <v>22</v>
      </c>
      <c r="H11" s="78">
        <v>604</v>
      </c>
      <c r="I11" s="79">
        <v>88</v>
      </c>
      <c r="J11" s="79">
        <v>2421</v>
      </c>
    </row>
    <row r="12" spans="1:11" ht="1.5" customHeight="1" x14ac:dyDescent="0.25">
      <c r="A12" s="87"/>
      <c r="B12" s="88"/>
      <c r="C12" s="88"/>
      <c r="D12" s="89"/>
      <c r="E12" s="88"/>
      <c r="F12" s="90"/>
      <c r="G12" s="88"/>
      <c r="H12" s="91"/>
      <c r="I12" s="88"/>
      <c r="J12" s="90"/>
    </row>
    <row r="13" spans="1:11" s="92" customFormat="1" ht="15.75" x14ac:dyDescent="0.25">
      <c r="A13" s="79" t="s">
        <v>146</v>
      </c>
      <c r="B13" s="241">
        <f>SUM(B10:B12)</f>
        <v>168</v>
      </c>
      <c r="C13" s="241">
        <f t="shared" ref="C13:J13" si="0">SUM(C10:C12)</f>
        <v>195</v>
      </c>
      <c r="D13" s="241">
        <f t="shared" si="0"/>
        <v>3678</v>
      </c>
      <c r="E13" s="241">
        <f t="shared" si="0"/>
        <v>170</v>
      </c>
      <c r="F13" s="241">
        <f t="shared" si="0"/>
        <v>3034</v>
      </c>
      <c r="G13" s="241">
        <f t="shared" si="0"/>
        <v>25</v>
      </c>
      <c r="H13" s="241">
        <f t="shared" si="0"/>
        <v>644</v>
      </c>
      <c r="I13" s="241">
        <f t="shared" si="0"/>
        <v>195</v>
      </c>
      <c r="J13" s="241">
        <f t="shared" si="0"/>
        <v>3678</v>
      </c>
    </row>
  </sheetData>
  <mergeCells count="6">
    <mergeCell ref="A6:J6"/>
    <mergeCell ref="A8:A9"/>
    <mergeCell ref="B8:D8"/>
    <mergeCell ref="E8:F8"/>
    <mergeCell ref="G8:H8"/>
    <mergeCell ref="I8:J8"/>
  </mergeCells>
  <pageMargins left="0.39374999999999999" right="0.39374999999999999" top="0.98402777777777795" bottom="0.98402777777777795" header="0.51180555555555496" footer="0.51180555555555496"/>
  <pageSetup paperSize="9" firstPageNumber="0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zoomScaleNormal="100" workbookViewId="0">
      <selection activeCell="Z13" sqref="Z13"/>
    </sheetView>
  </sheetViews>
  <sheetFormatPr defaultRowHeight="12.75" x14ac:dyDescent="0.2"/>
  <cols>
    <col min="1" max="1" width="12.85546875"/>
    <col min="2" max="2" width="4.7109375"/>
    <col min="3" max="3" width="3.28515625"/>
    <col min="4" max="4" width="7.140625"/>
    <col min="5" max="5" width="3.28515625"/>
    <col min="6" max="6" width="9.85546875"/>
    <col min="7" max="7" width="3.28515625"/>
    <col min="8" max="8" width="7.42578125"/>
    <col min="9" max="9" width="3.28515625"/>
    <col min="10" max="10" width="4.85546875"/>
    <col min="11" max="11" width="3.28515625"/>
    <col min="12" max="12" width="5.5703125"/>
    <col min="13" max="13" width="3.28515625"/>
    <col min="14" max="14" width="5.5703125"/>
    <col min="15" max="15" width="3.28515625"/>
    <col min="16" max="16" width="5.5703125"/>
    <col min="17" max="17" width="3.28515625"/>
    <col min="18" max="18" width="7.42578125"/>
    <col min="19" max="19" width="3.28515625"/>
    <col min="20" max="20" width="5.5703125"/>
    <col min="21" max="21" width="3.28515625"/>
    <col min="22" max="22" width="5.5703125"/>
    <col min="23" max="23" width="3.28515625"/>
    <col min="24" max="24" width="5.5703125"/>
    <col min="25" max="25" width="3.28515625"/>
    <col min="26" max="26" width="5.5703125"/>
    <col min="27" max="27" width="5.42578125"/>
    <col min="28" max="28" width="5.5703125"/>
    <col min="29" max="29" width="3.28515625"/>
    <col min="30" max="1025" width="8.7109375"/>
  </cols>
  <sheetData>
    <row r="1" spans="1:30" ht="15.75" x14ac:dyDescent="0.25">
      <c r="A1" s="49"/>
      <c r="Z1" s="265" t="s">
        <v>147</v>
      </c>
      <c r="AA1" s="265"/>
      <c r="AB1" s="265"/>
      <c r="AC1" s="265"/>
    </row>
    <row r="2" spans="1:30" ht="15.75" x14ac:dyDescent="0.25">
      <c r="A2" s="49"/>
      <c r="AC2" s="1"/>
    </row>
    <row r="3" spans="1:30" ht="15.75" x14ac:dyDescent="0.25">
      <c r="A3" s="49"/>
      <c r="AC3" s="1"/>
    </row>
    <row r="4" spans="1:30" ht="15.75" x14ac:dyDescent="0.25">
      <c r="A4" s="49"/>
      <c r="Z4" s="265" t="s">
        <v>343</v>
      </c>
      <c r="AA4" s="265"/>
      <c r="AB4" s="265"/>
      <c r="AC4" s="265"/>
    </row>
    <row r="5" spans="1:30" ht="15.75" x14ac:dyDescent="0.25">
      <c r="A5" s="49"/>
    </row>
    <row r="6" spans="1:30" ht="15.75" x14ac:dyDescent="0.25">
      <c r="A6" s="49"/>
    </row>
    <row r="7" spans="1:30" ht="15.75" x14ac:dyDescent="0.25">
      <c r="A7" s="257" t="s">
        <v>148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</row>
    <row r="8" spans="1:30" ht="13.5" thickBot="1" x14ac:dyDescent="0.25">
      <c r="A8" s="75"/>
    </row>
    <row r="9" spans="1:30" s="94" customFormat="1" ht="64.5" customHeight="1" x14ac:dyDescent="0.2">
      <c r="A9" s="246" t="s">
        <v>149</v>
      </c>
      <c r="B9" s="246" t="s">
        <v>150</v>
      </c>
      <c r="C9" s="246" t="s">
        <v>151</v>
      </c>
      <c r="D9" s="269" t="s">
        <v>152</v>
      </c>
      <c r="E9" s="269"/>
      <c r="F9" s="269" t="s">
        <v>153</v>
      </c>
      <c r="G9" s="269"/>
      <c r="H9" s="269" t="s">
        <v>154</v>
      </c>
      <c r="I9" s="269"/>
      <c r="J9" s="269" t="s">
        <v>155</v>
      </c>
      <c r="K9" s="269"/>
      <c r="L9" s="269" t="s">
        <v>156</v>
      </c>
      <c r="M9" s="269"/>
      <c r="N9" s="269" t="s">
        <v>157</v>
      </c>
      <c r="O9" s="269"/>
      <c r="P9" s="269" t="s">
        <v>158</v>
      </c>
      <c r="Q9" s="269"/>
      <c r="R9" s="269" t="s">
        <v>159</v>
      </c>
      <c r="S9" s="269"/>
      <c r="T9" s="269" t="s">
        <v>160</v>
      </c>
      <c r="U9" s="269"/>
      <c r="V9" s="269" t="s">
        <v>161</v>
      </c>
      <c r="W9" s="269"/>
      <c r="X9" s="269" t="s">
        <v>162</v>
      </c>
      <c r="Y9" s="269"/>
      <c r="Z9" s="269" t="s">
        <v>163</v>
      </c>
      <c r="AA9" s="269"/>
      <c r="AB9" s="269" t="s">
        <v>164</v>
      </c>
      <c r="AC9" s="269"/>
      <c r="AD9" s="93"/>
    </row>
    <row r="10" spans="1:30" s="46" customFormat="1" ht="24.75" x14ac:dyDescent="0.25">
      <c r="A10" s="95"/>
      <c r="B10" s="96" t="s">
        <v>165</v>
      </c>
      <c r="C10" s="96" t="s">
        <v>165</v>
      </c>
      <c r="D10" s="97" t="s">
        <v>166</v>
      </c>
      <c r="E10" s="98" t="s">
        <v>165</v>
      </c>
      <c r="F10" s="97" t="s">
        <v>166</v>
      </c>
      <c r="G10" s="98" t="s">
        <v>165</v>
      </c>
      <c r="H10" s="97" t="s">
        <v>166</v>
      </c>
      <c r="I10" s="98" t="s">
        <v>165</v>
      </c>
      <c r="J10" s="97" t="s">
        <v>166</v>
      </c>
      <c r="K10" s="98" t="s">
        <v>165</v>
      </c>
      <c r="L10" s="97" t="s">
        <v>166</v>
      </c>
      <c r="M10" s="98" t="s">
        <v>165</v>
      </c>
      <c r="N10" s="97" t="s">
        <v>166</v>
      </c>
      <c r="O10" s="98" t="s">
        <v>165</v>
      </c>
      <c r="P10" s="97" t="s">
        <v>166</v>
      </c>
      <c r="Q10" s="98" t="s">
        <v>165</v>
      </c>
      <c r="R10" s="97" t="s">
        <v>166</v>
      </c>
      <c r="S10" s="98" t="s">
        <v>165</v>
      </c>
      <c r="T10" s="97" t="s">
        <v>166</v>
      </c>
      <c r="U10" s="98" t="s">
        <v>165</v>
      </c>
      <c r="V10" s="97" t="s">
        <v>166</v>
      </c>
      <c r="W10" s="98" t="s">
        <v>165</v>
      </c>
      <c r="X10" s="97" t="s">
        <v>166</v>
      </c>
      <c r="Y10" s="98" t="s">
        <v>165</v>
      </c>
      <c r="Z10" s="97" t="s">
        <v>166</v>
      </c>
      <c r="AA10" s="98" t="s">
        <v>165</v>
      </c>
      <c r="AB10" s="97" t="s">
        <v>166</v>
      </c>
      <c r="AC10" s="98" t="s">
        <v>165</v>
      </c>
      <c r="AD10" s="99"/>
    </row>
    <row r="11" spans="1:30" ht="15.75" x14ac:dyDescent="0.25">
      <c r="A11" s="100" t="s">
        <v>13</v>
      </c>
      <c r="B11" s="96">
        <v>0</v>
      </c>
      <c r="C11" s="96">
        <v>0</v>
      </c>
      <c r="D11" s="97">
        <v>0</v>
      </c>
      <c r="E11" s="98">
        <v>0</v>
      </c>
      <c r="F11" s="97">
        <v>2900</v>
      </c>
      <c r="G11" s="98">
        <v>2</v>
      </c>
      <c r="H11" s="97">
        <v>4500</v>
      </c>
      <c r="I11" s="98">
        <v>1</v>
      </c>
      <c r="J11" s="97">
        <v>0</v>
      </c>
      <c r="K11" s="98">
        <v>0</v>
      </c>
      <c r="L11" s="97">
        <v>0</v>
      </c>
      <c r="M11" s="98">
        <v>0</v>
      </c>
      <c r="N11" s="97">
        <v>0</v>
      </c>
      <c r="O11" s="98">
        <v>0</v>
      </c>
      <c r="P11" s="97">
        <v>0</v>
      </c>
      <c r="Q11" s="98">
        <v>0</v>
      </c>
      <c r="R11" s="97">
        <v>0</v>
      </c>
      <c r="S11" s="98">
        <v>0</v>
      </c>
      <c r="T11" s="97">
        <v>0</v>
      </c>
      <c r="U11" s="98">
        <v>0</v>
      </c>
      <c r="V11" s="97">
        <v>0</v>
      </c>
      <c r="W11" s="98">
        <v>0</v>
      </c>
      <c r="X11" s="97">
        <v>0</v>
      </c>
      <c r="Y11" s="98">
        <v>0</v>
      </c>
      <c r="Z11" s="97">
        <v>2771</v>
      </c>
      <c r="AA11" s="98">
        <v>118</v>
      </c>
      <c r="AB11" s="97">
        <v>0</v>
      </c>
      <c r="AC11" s="98">
        <v>0</v>
      </c>
      <c r="AD11" s="99"/>
    </row>
    <row r="12" spans="1:30" ht="15.75" x14ac:dyDescent="0.25">
      <c r="A12" s="100" t="s">
        <v>42</v>
      </c>
      <c r="B12" s="96">
        <v>0</v>
      </c>
      <c r="C12" s="96">
        <v>0</v>
      </c>
      <c r="D12" s="97">
        <v>0</v>
      </c>
      <c r="E12" s="98">
        <v>0</v>
      </c>
      <c r="F12" s="97">
        <v>70</v>
      </c>
      <c r="G12" s="98">
        <v>1</v>
      </c>
      <c r="H12" s="97">
        <v>140</v>
      </c>
      <c r="I12" s="98">
        <v>1</v>
      </c>
      <c r="J12" s="97">
        <v>0</v>
      </c>
      <c r="K12" s="98">
        <v>0</v>
      </c>
      <c r="L12" s="97">
        <v>0</v>
      </c>
      <c r="M12" s="98">
        <v>0</v>
      </c>
      <c r="N12" s="97">
        <v>0</v>
      </c>
      <c r="O12" s="98">
        <v>0</v>
      </c>
      <c r="P12" s="97">
        <v>0</v>
      </c>
      <c r="Q12" s="98">
        <v>0</v>
      </c>
      <c r="R12" s="97">
        <v>0</v>
      </c>
      <c r="S12" s="98">
        <v>0</v>
      </c>
      <c r="T12" s="97">
        <v>0</v>
      </c>
      <c r="U12" s="98">
        <v>0</v>
      </c>
      <c r="V12" s="97">
        <v>0</v>
      </c>
      <c r="W12" s="98">
        <v>0</v>
      </c>
      <c r="X12" s="97">
        <v>0</v>
      </c>
      <c r="Y12" s="98">
        <v>0</v>
      </c>
      <c r="Z12" s="97">
        <v>441</v>
      </c>
      <c r="AA12" s="98">
        <v>17</v>
      </c>
      <c r="AB12" s="97">
        <v>0</v>
      </c>
      <c r="AC12" s="98">
        <v>1</v>
      </c>
      <c r="AD12" s="99"/>
    </row>
    <row r="13" spans="1:30" ht="16.5" thickBot="1" x14ac:dyDescent="0.3">
      <c r="A13" s="101" t="s">
        <v>167</v>
      </c>
      <c r="B13" s="102">
        <v>0</v>
      </c>
      <c r="C13" s="102">
        <v>0</v>
      </c>
      <c r="D13" s="102">
        <v>0</v>
      </c>
      <c r="E13" s="102">
        <v>0</v>
      </c>
      <c r="F13" s="102">
        <v>2970</v>
      </c>
      <c r="G13" s="102">
        <f>SUM(G11:G12)</f>
        <v>3</v>
      </c>
      <c r="H13" s="102">
        <v>4640</v>
      </c>
      <c r="I13" s="102">
        <v>2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2">
        <f>SUM(Z11:Z12)</f>
        <v>3212</v>
      </c>
      <c r="AA13" s="102">
        <f>SUM(AA11:AA12)</f>
        <v>135</v>
      </c>
      <c r="AB13" s="102">
        <v>0</v>
      </c>
      <c r="AC13" s="102">
        <v>1</v>
      </c>
      <c r="AD13" s="99"/>
    </row>
  </sheetData>
  <mergeCells count="16">
    <mergeCell ref="Z1:AC1"/>
    <mergeCell ref="Z4:AC4"/>
    <mergeCell ref="A7:AC7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</mergeCells>
  <pageMargins left="0" right="0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zoomScaleNormal="100" workbookViewId="0">
      <selection activeCell="U13" sqref="U13"/>
    </sheetView>
  </sheetViews>
  <sheetFormatPr defaultRowHeight="12.75" x14ac:dyDescent="0.2"/>
  <cols>
    <col min="1" max="1" width="11.5703125" customWidth="1"/>
    <col min="2" max="2" width="5.7109375"/>
    <col min="3" max="3" width="6.5703125"/>
    <col min="4" max="4" width="5.7109375"/>
    <col min="5" max="5" width="7.140625"/>
    <col min="6" max="6" width="5.7109375"/>
    <col min="7" max="7" width="7"/>
    <col min="8" max="8" width="5.7109375"/>
    <col min="9" max="9" width="8"/>
    <col min="10" max="10" width="5.7109375"/>
    <col min="11" max="11" width="7.28515625"/>
    <col min="12" max="12" width="5.7109375"/>
    <col min="13" max="13" width="8.140625"/>
    <col min="14" max="14" width="5.7109375"/>
    <col min="15" max="15" width="7.85546875"/>
    <col min="16" max="16" width="5.7109375"/>
    <col min="17" max="17" width="7.5703125"/>
    <col min="18" max="20" width="5.7109375"/>
    <col min="21" max="21" width="8.42578125"/>
    <col min="22" max="1025" width="8.7109375"/>
  </cols>
  <sheetData>
    <row r="1" spans="1:21" ht="15.75" x14ac:dyDescent="0.25">
      <c r="A1" s="49"/>
      <c r="T1" s="265" t="s">
        <v>168</v>
      </c>
      <c r="U1" s="265"/>
    </row>
    <row r="2" spans="1:21" ht="15.75" x14ac:dyDescent="0.25">
      <c r="A2" s="49"/>
      <c r="U2" s="74"/>
    </row>
    <row r="3" spans="1:21" ht="15.75" x14ac:dyDescent="0.25">
      <c r="A3" s="49"/>
      <c r="U3" s="74"/>
    </row>
    <row r="4" spans="1:21" ht="15.75" x14ac:dyDescent="0.25">
      <c r="A4" s="49"/>
      <c r="S4" s="265" t="s">
        <v>343</v>
      </c>
      <c r="T4" s="265"/>
      <c r="U4" s="265"/>
    </row>
    <row r="5" spans="1:21" ht="16.149999999999999" customHeight="1" x14ac:dyDescent="0.25">
      <c r="A5" s="49"/>
      <c r="U5" s="74"/>
    </row>
    <row r="6" spans="1:21" ht="15.75" x14ac:dyDescent="0.25">
      <c r="A6" s="257" t="s">
        <v>169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</row>
    <row r="7" spans="1:21" s="75" customFormat="1" ht="15" x14ac:dyDescent="0.2">
      <c r="A7" s="77"/>
    </row>
    <row r="8" spans="1:21" s="55" customFormat="1" ht="13.5" customHeight="1" x14ac:dyDescent="0.2">
      <c r="A8" s="272" t="s">
        <v>170</v>
      </c>
      <c r="B8" s="273" t="s">
        <v>100</v>
      </c>
      <c r="C8" s="273"/>
      <c r="D8" s="273"/>
      <c r="E8" s="273"/>
      <c r="F8" s="273"/>
      <c r="G8" s="273"/>
      <c r="H8" s="273"/>
      <c r="I8" s="273"/>
      <c r="J8" s="273" t="s">
        <v>101</v>
      </c>
      <c r="K8" s="273"/>
      <c r="L8" s="273"/>
      <c r="M8" s="273"/>
      <c r="N8" s="273"/>
      <c r="O8" s="273"/>
      <c r="P8" s="273"/>
      <c r="Q8" s="273"/>
      <c r="R8" s="273" t="s">
        <v>104</v>
      </c>
      <c r="S8" s="273"/>
      <c r="T8" s="273"/>
      <c r="U8" s="273"/>
    </row>
    <row r="9" spans="1:21" ht="13.5" customHeight="1" x14ac:dyDescent="0.2">
      <c r="A9" s="272"/>
      <c r="B9" s="270" t="s">
        <v>171</v>
      </c>
      <c r="C9" s="270"/>
      <c r="D9" s="270"/>
      <c r="E9" s="270"/>
      <c r="F9" s="271" t="s">
        <v>172</v>
      </c>
      <c r="G9" s="271"/>
      <c r="H9" s="271"/>
      <c r="I9" s="271"/>
      <c r="J9" s="270" t="s">
        <v>171</v>
      </c>
      <c r="K9" s="270"/>
      <c r="L9" s="270"/>
      <c r="M9" s="270"/>
      <c r="N9" s="271" t="s">
        <v>172</v>
      </c>
      <c r="O9" s="271"/>
      <c r="P9" s="271"/>
      <c r="Q9" s="271"/>
      <c r="R9" s="270" t="s">
        <v>171</v>
      </c>
      <c r="S9" s="270"/>
      <c r="T9" s="271" t="s">
        <v>172</v>
      </c>
      <c r="U9" s="271"/>
    </row>
    <row r="10" spans="1:21" ht="13.5" customHeight="1" x14ac:dyDescent="0.2">
      <c r="A10" s="272"/>
      <c r="B10" s="270" t="s">
        <v>173</v>
      </c>
      <c r="C10" s="270"/>
      <c r="D10" s="260" t="s">
        <v>174</v>
      </c>
      <c r="E10" s="260"/>
      <c r="F10" s="260" t="s">
        <v>173</v>
      </c>
      <c r="G10" s="260"/>
      <c r="H10" s="271" t="s">
        <v>174</v>
      </c>
      <c r="I10" s="271"/>
      <c r="J10" s="270" t="s">
        <v>173</v>
      </c>
      <c r="K10" s="270"/>
      <c r="L10" s="260" t="s">
        <v>174</v>
      </c>
      <c r="M10" s="260"/>
      <c r="N10" s="260" t="s">
        <v>173</v>
      </c>
      <c r="O10" s="260"/>
      <c r="P10" s="271" t="s">
        <v>174</v>
      </c>
      <c r="Q10" s="271"/>
      <c r="R10" s="270" t="s">
        <v>173</v>
      </c>
      <c r="S10" s="270"/>
      <c r="T10" s="271" t="s">
        <v>173</v>
      </c>
      <c r="U10" s="271"/>
    </row>
    <row r="11" spans="1:21" s="46" customFormat="1" x14ac:dyDescent="0.2">
      <c r="A11" s="272"/>
      <c r="B11" s="103" t="s">
        <v>175</v>
      </c>
      <c r="C11" s="40" t="s">
        <v>145</v>
      </c>
      <c r="D11" s="40" t="s">
        <v>175</v>
      </c>
      <c r="E11" s="40" t="s">
        <v>145</v>
      </c>
      <c r="F11" s="40" t="s">
        <v>175</v>
      </c>
      <c r="G11" s="40" t="s">
        <v>145</v>
      </c>
      <c r="H11" s="40" t="s">
        <v>175</v>
      </c>
      <c r="I11" s="104" t="s">
        <v>145</v>
      </c>
      <c r="J11" s="103" t="s">
        <v>175</v>
      </c>
      <c r="K11" s="40" t="s">
        <v>145</v>
      </c>
      <c r="L11" s="40" t="s">
        <v>175</v>
      </c>
      <c r="M11" s="40" t="s">
        <v>145</v>
      </c>
      <c r="N11" s="40" t="s">
        <v>175</v>
      </c>
      <c r="O11" s="40" t="s">
        <v>145</v>
      </c>
      <c r="P11" s="40" t="s">
        <v>175</v>
      </c>
      <c r="Q11" s="104" t="s">
        <v>145</v>
      </c>
      <c r="R11" s="103" t="s">
        <v>175</v>
      </c>
      <c r="S11" s="40" t="s">
        <v>145</v>
      </c>
      <c r="T11" s="40" t="s">
        <v>175</v>
      </c>
      <c r="U11" s="104" t="s">
        <v>145</v>
      </c>
    </row>
    <row r="12" spans="1:21" s="51" customFormat="1" x14ac:dyDescent="0.2">
      <c r="A12" s="272"/>
      <c r="B12" s="105">
        <v>60</v>
      </c>
      <c r="C12" s="106">
        <v>436</v>
      </c>
      <c r="D12" s="106">
        <v>0</v>
      </c>
      <c r="E12" s="106">
        <v>0</v>
      </c>
      <c r="F12" s="106">
        <v>547</v>
      </c>
      <c r="G12" s="106">
        <v>1973</v>
      </c>
      <c r="H12" s="106">
        <v>13</v>
      </c>
      <c r="I12" s="107">
        <v>38</v>
      </c>
      <c r="J12" s="105">
        <v>297</v>
      </c>
      <c r="K12" s="106">
        <v>10678</v>
      </c>
      <c r="L12" s="106">
        <v>13</v>
      </c>
      <c r="M12" s="106">
        <v>67</v>
      </c>
      <c r="N12" s="106">
        <v>1882</v>
      </c>
      <c r="O12" s="106">
        <v>57517</v>
      </c>
      <c r="P12" s="106">
        <v>0</v>
      </c>
      <c r="Q12" s="107">
        <v>0</v>
      </c>
      <c r="R12" s="105">
        <v>41</v>
      </c>
      <c r="S12" s="106">
        <v>284</v>
      </c>
      <c r="T12" s="106">
        <v>616</v>
      </c>
      <c r="U12" s="107">
        <v>5240</v>
      </c>
    </row>
  </sheetData>
  <mergeCells count="23">
    <mergeCell ref="T1:U1"/>
    <mergeCell ref="S4:U4"/>
    <mergeCell ref="A6:U6"/>
    <mergeCell ref="A8:A12"/>
    <mergeCell ref="B8:I8"/>
    <mergeCell ref="J8:Q8"/>
    <mergeCell ref="R8:U8"/>
    <mergeCell ref="B9:E9"/>
    <mergeCell ref="F9:I9"/>
    <mergeCell ref="J9:M9"/>
    <mergeCell ref="N9:Q9"/>
    <mergeCell ref="R9:S9"/>
    <mergeCell ref="T9:U9"/>
    <mergeCell ref="B10:C10"/>
    <mergeCell ref="D10:E10"/>
    <mergeCell ref="F10:G10"/>
    <mergeCell ref="R10:S10"/>
    <mergeCell ref="T10:U10"/>
    <mergeCell ref="H10:I10"/>
    <mergeCell ref="J10:K10"/>
    <mergeCell ref="L10:M10"/>
    <mergeCell ref="N10:O10"/>
    <mergeCell ref="P10:Q10"/>
  </mergeCells>
  <pageMargins left="0" right="0" top="0.98402777777777795" bottom="0.98402777777777795" header="0.51180555555555496" footer="0.51180555555555496"/>
  <pageSetup paperSize="9" firstPageNumber="0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Normal="100" workbookViewId="0">
      <selection activeCell="I5" sqref="I5:J5"/>
    </sheetView>
  </sheetViews>
  <sheetFormatPr defaultRowHeight="12.75" x14ac:dyDescent="0.2"/>
  <cols>
    <col min="1" max="1" width="34.42578125"/>
    <col min="2" max="2" width="30.42578125"/>
    <col min="3" max="1025" width="8.7109375"/>
  </cols>
  <sheetData>
    <row r="1" spans="1:10" ht="15.75" x14ac:dyDescent="0.25">
      <c r="A1" s="49"/>
      <c r="I1" s="265" t="s">
        <v>176</v>
      </c>
      <c r="J1" s="265"/>
    </row>
    <row r="2" spans="1:10" ht="15.75" x14ac:dyDescent="0.25">
      <c r="A2" s="49"/>
      <c r="J2" s="1"/>
    </row>
    <row r="3" spans="1:10" ht="15.75" x14ac:dyDescent="0.25">
      <c r="A3" s="49"/>
      <c r="J3" s="1"/>
    </row>
    <row r="4" spans="1:10" ht="15.75" x14ac:dyDescent="0.25">
      <c r="A4" s="49"/>
    </row>
    <row r="5" spans="1:10" ht="15.75" x14ac:dyDescent="0.25">
      <c r="A5" s="49"/>
      <c r="I5" s="257" t="s">
        <v>343</v>
      </c>
      <c r="J5" s="257"/>
    </row>
    <row r="6" spans="1:10" ht="15.75" x14ac:dyDescent="0.25">
      <c r="A6" s="257" t="s">
        <v>177</v>
      </c>
      <c r="B6" s="257"/>
      <c r="C6" s="257"/>
      <c r="D6" s="257"/>
      <c r="E6" s="257"/>
      <c r="F6" s="257"/>
      <c r="G6" s="257"/>
      <c r="H6" s="257"/>
      <c r="I6" s="257"/>
      <c r="J6" s="257"/>
    </row>
    <row r="7" spans="1:10" ht="15.75" x14ac:dyDescent="0.25">
      <c r="A7" s="49"/>
    </row>
    <row r="8" spans="1:10" s="108" customFormat="1" ht="22.5" customHeight="1" x14ac:dyDescent="0.2">
      <c r="A8" s="266" t="s">
        <v>170</v>
      </c>
      <c r="B8" s="274" t="s">
        <v>178</v>
      </c>
      <c r="C8" s="266" t="s">
        <v>179</v>
      </c>
      <c r="D8" s="266"/>
      <c r="E8" s="266" t="s">
        <v>180</v>
      </c>
      <c r="F8" s="266"/>
      <c r="G8" s="266" t="s">
        <v>181</v>
      </c>
      <c r="H8" s="266"/>
      <c r="I8" s="266" t="s">
        <v>182</v>
      </c>
      <c r="J8" s="266"/>
    </row>
    <row r="9" spans="1:10" x14ac:dyDescent="0.2">
      <c r="A9" s="266"/>
      <c r="B9" s="274"/>
      <c r="C9" s="43" t="s">
        <v>183</v>
      </c>
      <c r="D9" s="43" t="s">
        <v>184</v>
      </c>
      <c r="E9" s="43" t="s">
        <v>183</v>
      </c>
      <c r="F9" s="43" t="s">
        <v>184</v>
      </c>
      <c r="G9" s="43" t="s">
        <v>183</v>
      </c>
      <c r="H9" s="43" t="s">
        <v>184</v>
      </c>
      <c r="I9" s="43" t="s">
        <v>183</v>
      </c>
      <c r="J9" s="43" t="s">
        <v>184</v>
      </c>
    </row>
    <row r="10" spans="1:10" x14ac:dyDescent="0.2">
      <c r="A10" s="266"/>
      <c r="B10" s="109" t="s">
        <v>185</v>
      </c>
      <c r="C10" s="110">
        <v>0</v>
      </c>
      <c r="D10" s="110">
        <v>142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</row>
    <row r="11" spans="1:10" x14ac:dyDescent="0.2">
      <c r="A11" s="266"/>
      <c r="B11" s="109"/>
      <c r="C11" s="110"/>
      <c r="D11" s="110"/>
      <c r="E11" s="110"/>
      <c r="F11" s="110"/>
      <c r="G11" s="110"/>
      <c r="H11" s="110"/>
      <c r="I11" s="110"/>
      <c r="J11" s="110"/>
    </row>
    <row r="12" spans="1:10" x14ac:dyDescent="0.2">
      <c r="A12" s="266"/>
      <c r="B12" s="109"/>
      <c r="C12" s="40"/>
      <c r="D12" s="40"/>
      <c r="E12" s="40"/>
      <c r="F12" s="40"/>
      <c r="G12" s="40"/>
      <c r="H12" s="40"/>
      <c r="I12" s="40"/>
      <c r="J12" s="40"/>
    </row>
    <row r="13" spans="1:10" x14ac:dyDescent="0.2">
      <c r="A13" s="266"/>
      <c r="B13" s="40"/>
      <c r="C13" s="111"/>
      <c r="D13" s="111"/>
      <c r="E13" s="111"/>
      <c r="F13" s="111"/>
      <c r="G13" s="111"/>
      <c r="H13" s="111"/>
      <c r="I13" s="110"/>
      <c r="J13" s="110"/>
    </row>
  </sheetData>
  <mergeCells count="9">
    <mergeCell ref="I1:J1"/>
    <mergeCell ref="I5:J5"/>
    <mergeCell ref="A6:J6"/>
    <mergeCell ref="A8:A13"/>
    <mergeCell ref="B8:B9"/>
    <mergeCell ref="C8:D8"/>
    <mergeCell ref="E8:F8"/>
    <mergeCell ref="G8:H8"/>
    <mergeCell ref="I8:J8"/>
  </mergeCells>
  <pageMargins left="0.39374999999999999" right="0.39374999999999999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"/>
  <sheetViews>
    <sheetView zoomScaleNormal="100" workbookViewId="0">
      <selection activeCell="A10" sqref="A10:L10"/>
    </sheetView>
  </sheetViews>
  <sheetFormatPr defaultRowHeight="12.75" x14ac:dyDescent="0.2"/>
  <cols>
    <col min="1" max="1" width="19.28515625" style="112"/>
    <col min="2" max="2" width="16.140625" style="113"/>
    <col min="3" max="3" width="19.140625" style="112"/>
    <col min="4" max="4" width="11" style="112"/>
    <col min="5" max="5" width="20.42578125" style="112"/>
    <col min="6" max="6" width="7.28515625" style="112"/>
    <col min="7" max="7" width="7.7109375" style="112"/>
    <col min="8" max="8" width="8.5703125" style="112"/>
    <col min="9" max="10" width="7" style="112"/>
    <col min="11" max="12" width="9.7109375" style="112"/>
    <col min="13" max="1025" width="9.140625" style="75"/>
  </cols>
  <sheetData>
    <row r="1" spans="1:1024" ht="15.75" x14ac:dyDescent="0.25">
      <c r="A1"/>
      <c r="B1"/>
      <c r="C1"/>
      <c r="D1"/>
      <c r="E1"/>
      <c r="F1"/>
      <c r="G1"/>
      <c r="H1"/>
      <c r="I1"/>
      <c r="J1"/>
      <c r="K1" s="265" t="s">
        <v>186</v>
      </c>
      <c r="L1" s="265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5.75" x14ac:dyDescent="0.25">
      <c r="A2"/>
      <c r="B2"/>
      <c r="C2"/>
      <c r="D2"/>
      <c r="E2"/>
      <c r="F2"/>
      <c r="G2"/>
      <c r="H2"/>
      <c r="I2"/>
      <c r="J2"/>
      <c r="K2"/>
      <c r="L2" s="114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s="28" customFormat="1" ht="15.75" x14ac:dyDescent="0.25">
      <c r="A3" s="37"/>
      <c r="B3" s="115"/>
      <c r="C3" s="8"/>
      <c r="D3" s="8"/>
      <c r="E3" s="8"/>
      <c r="F3" s="8"/>
      <c r="G3" s="8"/>
      <c r="H3" s="8"/>
      <c r="I3" s="8"/>
      <c r="J3" s="8"/>
      <c r="K3" s="8"/>
    </row>
    <row r="4" spans="1:1024" ht="15.75" x14ac:dyDescent="0.25">
      <c r="A4" s="37"/>
      <c r="B4" s="115"/>
      <c r="C4" s="8"/>
      <c r="D4" s="8"/>
      <c r="E4" s="8"/>
      <c r="F4" s="8"/>
      <c r="G4" s="8"/>
      <c r="H4" s="8"/>
      <c r="I4" s="8"/>
      <c r="J4" s="8"/>
      <c r="K4" s="8"/>
      <c r="L4" s="8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.75" x14ac:dyDescent="0.25">
      <c r="A5" s="37"/>
      <c r="B5" s="115"/>
      <c r="C5" s="8"/>
      <c r="D5" s="8"/>
      <c r="E5" s="8"/>
      <c r="F5" s="8"/>
      <c r="G5" s="8"/>
      <c r="H5" s="8"/>
      <c r="I5" s="8"/>
      <c r="J5" s="8"/>
      <c r="K5" s="265" t="s">
        <v>343</v>
      </c>
      <c r="L5" s="26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.75" x14ac:dyDescent="0.25">
      <c r="A6" s="114"/>
      <c r="B6" s="115"/>
      <c r="C6" s="8"/>
      <c r="D6" s="8"/>
      <c r="E6" s="8"/>
      <c r="F6" s="8"/>
      <c r="G6" s="8"/>
      <c r="H6" s="8"/>
      <c r="I6" s="8"/>
      <c r="J6" s="8"/>
      <c r="K6" s="8"/>
      <c r="L6" s="8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5.75" x14ac:dyDescent="0.25">
      <c r="A7" s="257" t="s">
        <v>187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36" x14ac:dyDescent="0.2">
      <c r="A9" s="116" t="s">
        <v>149</v>
      </c>
      <c r="B9" s="116" t="s">
        <v>188</v>
      </c>
      <c r="C9" s="117" t="s">
        <v>189</v>
      </c>
      <c r="D9" s="116" t="s">
        <v>190</v>
      </c>
      <c r="E9" s="116" t="s">
        <v>191</v>
      </c>
      <c r="F9" s="117" t="s">
        <v>192</v>
      </c>
      <c r="G9" s="118" t="s">
        <v>193</v>
      </c>
      <c r="H9" s="118" t="s">
        <v>194</v>
      </c>
      <c r="I9" s="118" t="s">
        <v>195</v>
      </c>
      <c r="J9" s="118" t="s">
        <v>196</v>
      </c>
      <c r="K9" s="118" t="s">
        <v>197</v>
      </c>
      <c r="L9" s="118" t="s">
        <v>198</v>
      </c>
    </row>
    <row r="10" spans="1:1024" s="121" customFormat="1" x14ac:dyDescent="0.2">
      <c r="A10" s="275" t="s">
        <v>347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7"/>
    </row>
    <row r="11" spans="1:1024" x14ac:dyDescent="0.2">
      <c r="A11" s="35"/>
      <c r="B11" s="116"/>
      <c r="C11" s="35"/>
      <c r="D11" s="35"/>
      <c r="E11" s="119"/>
      <c r="F11" s="35"/>
      <c r="G11" s="36"/>
      <c r="H11" s="36"/>
      <c r="I11" s="36"/>
      <c r="J11" s="36"/>
      <c r="K11" s="120"/>
      <c r="L11" s="120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122" customFormat="1" x14ac:dyDescent="0.2">
      <c r="A12" s="35"/>
      <c r="B12" s="116"/>
      <c r="C12" s="35"/>
      <c r="D12" s="35"/>
      <c r="E12" s="119"/>
      <c r="F12" s="35"/>
      <c r="G12" s="36"/>
      <c r="H12" s="36"/>
      <c r="I12" s="36"/>
      <c r="J12" s="36"/>
      <c r="K12" s="120"/>
      <c r="L12" s="120"/>
    </row>
  </sheetData>
  <mergeCells count="4">
    <mergeCell ref="K1:L1"/>
    <mergeCell ref="K5:L5"/>
    <mergeCell ref="A7:L7"/>
    <mergeCell ref="A10:L10"/>
  </mergeCells>
  <pageMargins left="0.15763888888888899" right="0.15763888888888899" top="0.98402777777777795" bottom="0.98402777777777795" header="0.51180555555555496" footer="0.51180555555555496"/>
  <pageSetup paperSize="9" firstPageNumber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4680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18</vt:i4>
      </vt:variant>
      <vt:variant>
        <vt:lpstr>Intervalli denominati</vt:lpstr>
      </vt:variant>
      <vt:variant>
        <vt:i4>1</vt:i4>
      </vt:variant>
    </vt:vector>
  </HeadingPairs>
  <TitlesOfParts>
    <vt:vector size="19" baseType="lpstr">
      <vt:lpstr>1- veterinari</vt:lpstr>
      <vt:lpstr>2- Riep. Pers</vt:lpstr>
      <vt:lpstr>3- Anagrafe</vt:lpstr>
      <vt:lpstr>4- Operaz. BDN</vt:lpstr>
      <vt:lpstr>5- Tip. bovini</vt:lpstr>
      <vt:lpstr>6- Avicuniculi</vt:lpstr>
      <vt:lpstr>7- mod 4</vt:lpstr>
      <vt:lpstr>8- Introduzioni</vt:lpstr>
      <vt:lpstr>9- Agalassia_1</vt:lpstr>
      <vt:lpstr>10- Scrapie</vt:lpstr>
      <vt:lpstr>11- TSE</vt:lpstr>
      <vt:lpstr>12- Vaccinazione BT</vt:lpstr>
      <vt:lpstr>13- Sentinella BT</vt:lpstr>
      <vt:lpstr>14- Arterite equina</vt:lpstr>
      <vt:lpstr>15- Api</vt:lpstr>
      <vt:lpstr>16- Vigilanza</vt:lpstr>
      <vt:lpstr>17- Zoonosi</vt:lpstr>
      <vt:lpstr>18- Cani morsicatori</vt:lpstr>
      <vt:lpstr>'13- Sentinella BT'!_FiltroDatabase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asl8</dc:creator>
  <cp:lastModifiedBy>Giulio Aretino</cp:lastModifiedBy>
  <cp:revision>15</cp:revision>
  <cp:lastPrinted>2021-06-16T07:42:41Z</cp:lastPrinted>
  <dcterms:created xsi:type="dcterms:W3CDTF">2012-01-27T11:09:22Z</dcterms:created>
  <dcterms:modified xsi:type="dcterms:W3CDTF">2021-12-17T10:01:14Z</dcterms:modified>
  <dc:language>it-IT</dc:language>
</cp:coreProperties>
</file>